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ERTEL-COM\Desktop\"/>
    </mc:Choice>
  </mc:AlternateContent>
  <bookViews>
    <workbookView xWindow="0" yWindow="0" windowWidth="20490" windowHeight="6855" tabRatio="601"/>
  </bookViews>
  <sheets>
    <sheet name="Vue Globale du Marché" sheetId="11" r:id="rId1"/>
    <sheet name="Marché par opérateur" sheetId="1" r:id="rId2"/>
    <sheet name="MTN" sheetId="9" r:id="rId3"/>
    <sheet name="AIRTEL" sheetId="2" r:id="rId4"/>
    <sheet name="Données n-1" sheetId="12" r:id="rId5"/>
    <sheet name="RECAP n-1 2019 &amp; n-1 2018" sheetId="13" r:id="rId6"/>
    <sheet name="Graph2" sheetId="7" r:id="rId7"/>
    <sheet name="Feuil1" sheetId="14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3" l="1"/>
  <c r="G22" i="13" l="1"/>
  <c r="B2" i="12"/>
  <c r="L1" i="13" l="1"/>
  <c r="L31" i="13" l="1"/>
  <c r="L30" i="13"/>
  <c r="AP64" i="2"/>
  <c r="L29" i="13"/>
  <c r="L28" i="13"/>
  <c r="AP62" i="2"/>
  <c r="L27" i="13"/>
  <c r="L26" i="13"/>
  <c r="AP60" i="2"/>
  <c r="L25" i="13"/>
  <c r="L24" i="13"/>
  <c r="AP58" i="2"/>
  <c r="L22" i="13"/>
  <c r="L21" i="13"/>
  <c r="AP42" i="2"/>
  <c r="L20" i="13"/>
  <c r="L19" i="13"/>
  <c r="AP40" i="2"/>
  <c r="L18" i="13"/>
  <c r="L17" i="13"/>
  <c r="AP38" i="2"/>
  <c r="L16" i="13"/>
  <c r="L15" i="13"/>
  <c r="AP36" i="2"/>
  <c r="L13" i="13"/>
  <c r="L12" i="13"/>
  <c r="AP20" i="2"/>
  <c r="L11" i="13"/>
  <c r="L10" i="13"/>
  <c r="AP18" i="2"/>
  <c r="L9" i="13"/>
  <c r="L8" i="13"/>
  <c r="AP16" i="2"/>
  <c r="L7" i="13"/>
  <c r="L6" i="13"/>
  <c r="AP14" i="2"/>
  <c r="B4" i="13"/>
  <c r="L4" i="13"/>
  <c r="B3" i="13"/>
  <c r="L3" i="13"/>
  <c r="M31" i="13"/>
  <c r="M30" i="13"/>
  <c r="M29" i="13"/>
  <c r="M28" i="13"/>
  <c r="M27" i="13"/>
  <c r="M26" i="13"/>
  <c r="M25" i="13"/>
  <c r="M24" i="13"/>
  <c r="M22" i="13"/>
  <c r="M21" i="13"/>
  <c r="M20" i="13"/>
  <c r="M19" i="13"/>
  <c r="M18" i="13"/>
  <c r="M17" i="13"/>
  <c r="M16" i="13"/>
  <c r="M15" i="13"/>
  <c r="M13" i="13"/>
  <c r="M12" i="13"/>
  <c r="M11" i="13"/>
  <c r="M10" i="13"/>
  <c r="M9" i="13"/>
  <c r="M8" i="13"/>
  <c r="M7" i="13"/>
  <c r="M6" i="13"/>
  <c r="C4" i="13"/>
  <c r="M4" i="13"/>
  <c r="C3" i="13"/>
  <c r="M3" i="13"/>
  <c r="AP15" i="2" l="1"/>
  <c r="AP17" i="2"/>
  <c r="AP19" i="2"/>
  <c r="AP21" i="2"/>
  <c r="AP37" i="2"/>
  <c r="AP39" i="2"/>
  <c r="AP41" i="2"/>
  <c r="AP43" i="2"/>
  <c r="AP59" i="2"/>
  <c r="AP61" i="2"/>
  <c r="AP63" i="2"/>
  <c r="AP65" i="2"/>
  <c r="C10" i="13"/>
  <c r="G6" i="12"/>
  <c r="I6" i="12"/>
  <c r="C12" i="13"/>
  <c r="C11" i="12"/>
  <c r="C15" i="13"/>
  <c r="C17" i="13"/>
  <c r="R17" i="13" s="1"/>
  <c r="E11" i="12"/>
  <c r="C19" i="13"/>
  <c r="G11" i="12"/>
  <c r="C21" i="13"/>
  <c r="I11" i="12"/>
  <c r="C24" i="13"/>
  <c r="C16" i="12"/>
  <c r="C26" i="13"/>
  <c r="E16" i="12"/>
  <c r="C28" i="13"/>
  <c r="G16" i="12"/>
  <c r="I16" i="12"/>
  <c r="C30" i="13"/>
  <c r="R30" i="13" s="1"/>
  <c r="C5" i="12"/>
  <c r="B6" i="13"/>
  <c r="B8" i="13"/>
  <c r="E5" i="12"/>
  <c r="B10" i="13"/>
  <c r="G5" i="12"/>
  <c r="B12" i="13"/>
  <c r="Q12" i="13" s="1"/>
  <c r="I5" i="12"/>
  <c r="B15" i="13"/>
  <c r="C10" i="12"/>
  <c r="G17" i="13"/>
  <c r="E10" i="12"/>
  <c r="B17" i="13"/>
  <c r="B19" i="13"/>
  <c r="G10" i="12"/>
  <c r="G20" i="13"/>
  <c r="I10" i="12"/>
  <c r="B21" i="13"/>
  <c r="B24" i="13"/>
  <c r="C15" i="12"/>
  <c r="E15" i="12"/>
  <c r="B26" i="13"/>
  <c r="B28" i="13"/>
  <c r="G15" i="12"/>
  <c r="B30" i="13"/>
  <c r="Q30" i="13" s="1"/>
  <c r="I15" i="12"/>
  <c r="C6" i="13"/>
  <c r="C6" i="12"/>
  <c r="E6" i="12"/>
  <c r="C8" i="13"/>
  <c r="C7" i="13"/>
  <c r="D6" i="12"/>
  <c r="F6" i="12"/>
  <c r="C9" i="13"/>
  <c r="H6" i="12"/>
  <c r="C11" i="13"/>
  <c r="R11" i="13" s="1"/>
  <c r="J6" i="12"/>
  <c r="C13" i="13"/>
  <c r="D11" i="12"/>
  <c r="C16" i="13"/>
  <c r="R16" i="13" s="1"/>
  <c r="F11" i="12"/>
  <c r="C18" i="13"/>
  <c r="H11" i="12"/>
  <c r="C20" i="13"/>
  <c r="R20" i="13" s="1"/>
  <c r="J11" i="12"/>
  <c r="C22" i="13"/>
  <c r="D16" i="12"/>
  <c r="C25" i="13"/>
  <c r="R25" i="13" s="1"/>
  <c r="F16" i="12"/>
  <c r="C27" i="13"/>
  <c r="C29" i="13"/>
  <c r="R29" i="13" s="1"/>
  <c r="H16" i="12"/>
  <c r="C31" i="13"/>
  <c r="J16" i="12"/>
  <c r="B7" i="13"/>
  <c r="D5" i="12"/>
  <c r="F5" i="12"/>
  <c r="B9" i="13"/>
  <c r="B11" i="13"/>
  <c r="H5" i="12"/>
  <c r="B13" i="13"/>
  <c r="J5" i="12"/>
  <c r="B16" i="13"/>
  <c r="G16" i="13"/>
  <c r="D10" i="12"/>
  <c r="G18" i="13"/>
  <c r="F10" i="12"/>
  <c r="B18" i="13"/>
  <c r="H10" i="12"/>
  <c r="B20" i="13"/>
  <c r="G19" i="13"/>
  <c r="J10" i="12"/>
  <c r="B22" i="13"/>
  <c r="T22" i="13" s="1"/>
  <c r="G21" i="13"/>
  <c r="B25" i="13"/>
  <c r="T25" i="13" s="1"/>
  <c r="D15" i="12"/>
  <c r="F15" i="12"/>
  <c r="B27" i="13"/>
  <c r="B29" i="13"/>
  <c r="T29" i="13" s="1"/>
  <c r="H15" i="12"/>
  <c r="J15" i="12"/>
  <c r="B31" i="13"/>
  <c r="R12" i="13"/>
  <c r="R22" i="13"/>
  <c r="R31" i="13"/>
  <c r="D13" i="13"/>
  <c r="E13" i="13" s="1"/>
  <c r="T16" i="13"/>
  <c r="T20" i="13"/>
  <c r="D27" i="13"/>
  <c r="Q17" i="13"/>
  <c r="R10" i="13"/>
  <c r="D28" i="13"/>
  <c r="D30" i="13"/>
  <c r="Q10" i="13"/>
  <c r="R26" i="13"/>
  <c r="R27" i="13"/>
  <c r="T26" i="13"/>
  <c r="Q31" i="13"/>
  <c r="D17" i="13"/>
  <c r="E17" i="13" s="1"/>
  <c r="R18" i="13"/>
  <c r="R19" i="13"/>
  <c r="Q21" i="13"/>
  <c r="R8" i="13"/>
  <c r="R9" i="13"/>
  <c r="Q11" i="13"/>
  <c r="Q13" i="13" l="1"/>
  <c r="Q27" i="13"/>
  <c r="S27" i="13" s="1"/>
  <c r="D31" i="13"/>
  <c r="D22" i="13"/>
  <c r="D7" i="13"/>
  <c r="F7" i="13" s="1"/>
  <c r="D19" i="13"/>
  <c r="E19" i="13" s="1"/>
  <c r="F13" i="13"/>
  <c r="D10" i="13"/>
  <c r="F10" i="13" s="1"/>
  <c r="S31" i="13"/>
  <c r="Q9" i="13"/>
  <c r="S9" i="13" s="1"/>
  <c r="D9" i="13"/>
  <c r="E9" i="13" s="1"/>
  <c r="D26" i="13"/>
  <c r="R13" i="13"/>
  <c r="T21" i="13"/>
  <c r="T17" i="13"/>
  <c r="Q29" i="13"/>
  <c r="S29" i="13" s="1"/>
  <c r="S12" i="13"/>
  <c r="D21" i="13"/>
  <c r="E21" i="13" s="1"/>
  <c r="F9" i="13"/>
  <c r="D18" i="13"/>
  <c r="E18" i="13" s="1"/>
  <c r="Q28" i="13"/>
  <c r="Q22" i="13"/>
  <c r="S22" i="13" s="1"/>
  <c r="Q26" i="13"/>
  <c r="S26" i="13" s="1"/>
  <c r="T27" i="13"/>
  <c r="Q16" i="13"/>
  <c r="S16" i="13" s="1"/>
  <c r="S10" i="13"/>
  <c r="S30" i="13"/>
  <c r="S17" i="13"/>
  <c r="S11" i="13"/>
  <c r="D12" i="13"/>
  <c r="D16" i="13"/>
  <c r="E16" i="13" s="1"/>
  <c r="D29" i="13"/>
  <c r="Q8" i="13"/>
  <c r="S8" i="13" s="1"/>
  <c r="R7" i="13"/>
  <c r="R21" i="13"/>
  <c r="S21" i="13" s="1"/>
  <c r="T19" i="13"/>
  <c r="T31" i="13"/>
  <c r="D11" i="13"/>
  <c r="E22" i="13"/>
  <c r="Q7" i="13"/>
  <c r="T18" i="13"/>
  <c r="Q25" i="13"/>
  <c r="S25" i="13" s="1"/>
  <c r="T30" i="13"/>
  <c r="Q20" i="13"/>
  <c r="S20" i="13" s="1"/>
  <c r="D8" i="13"/>
  <c r="F8" i="13" s="1"/>
  <c r="E7" i="13"/>
  <c r="D20" i="13"/>
  <c r="E20" i="13" s="1"/>
  <c r="D25" i="13"/>
  <c r="Q18" i="13"/>
  <c r="S18" i="13" s="1"/>
  <c r="Q19" i="13"/>
  <c r="S19" i="13" s="1"/>
  <c r="R28" i="13"/>
  <c r="T28" i="13"/>
  <c r="N13" i="13"/>
  <c r="S28" i="13" l="1"/>
  <c r="S13" i="13"/>
  <c r="E10" i="13"/>
  <c r="F12" i="13"/>
  <c r="E12" i="13"/>
  <c r="E8" i="13"/>
  <c r="E11" i="13"/>
  <c r="F11" i="13"/>
  <c r="P13" i="13"/>
  <c r="O13" i="13"/>
  <c r="S7" i="13"/>
  <c r="U31" i="13"/>
  <c r="U22" i="13"/>
  <c r="B4" i="14" l="1"/>
  <c r="I31" i="13" l="1"/>
  <c r="J31" i="13" s="1"/>
  <c r="I22" i="13"/>
  <c r="J22" i="13" s="1"/>
  <c r="AA4" i="13"/>
  <c r="Z4" i="13"/>
  <c r="AB4" i="13" s="1"/>
  <c r="AA3" i="13"/>
  <c r="Z3" i="13"/>
  <c r="AB3" i="13" s="1"/>
  <c r="N31" i="13" l="1"/>
  <c r="P1" i="13"/>
  <c r="O1" i="13"/>
  <c r="N1" i="13"/>
  <c r="M1" i="13"/>
  <c r="G1" i="13"/>
  <c r="K1" i="13"/>
  <c r="J1" i="13"/>
  <c r="I1" i="13"/>
  <c r="H1" i="13"/>
  <c r="P31" i="13" l="1"/>
  <c r="O31" i="13"/>
  <c r="N22" i="13"/>
  <c r="G13" i="13"/>
  <c r="T12" i="13"/>
  <c r="G12" i="13"/>
  <c r="T11" i="13"/>
  <c r="G11" i="13"/>
  <c r="T10" i="13"/>
  <c r="G10" i="13"/>
  <c r="G9" i="13"/>
  <c r="G8" i="13"/>
  <c r="G7" i="13"/>
  <c r="G3" i="13"/>
  <c r="H13" i="13"/>
  <c r="H12" i="13"/>
  <c r="H11" i="13"/>
  <c r="H10" i="13"/>
  <c r="H9" i="13"/>
  <c r="H8" i="13"/>
  <c r="H7" i="13"/>
  <c r="O22" i="13" l="1"/>
  <c r="P22" i="13"/>
  <c r="U3" i="13"/>
  <c r="AA6" i="13"/>
  <c r="AA7" i="13"/>
  <c r="X7" i="13"/>
  <c r="U7" i="13"/>
  <c r="AA8" i="13"/>
  <c r="X8" i="13"/>
  <c r="U8" i="13"/>
  <c r="AA9" i="13"/>
  <c r="X9" i="13"/>
  <c r="U9" i="13"/>
  <c r="AA10" i="13"/>
  <c r="X10" i="13"/>
  <c r="U10" i="13"/>
  <c r="AA11" i="13"/>
  <c r="X11" i="13"/>
  <c r="U11" i="13"/>
  <c r="AA12" i="13"/>
  <c r="X12" i="13"/>
  <c r="U12" i="13"/>
  <c r="AA13" i="13"/>
  <c r="X13" i="13"/>
  <c r="U13" i="13"/>
  <c r="AA15" i="13"/>
  <c r="AA16" i="13"/>
  <c r="X16" i="13"/>
  <c r="AA17" i="13"/>
  <c r="X17" i="13"/>
  <c r="AA18" i="13"/>
  <c r="X18" i="13"/>
  <c r="AA19" i="13"/>
  <c r="X19" i="13"/>
  <c r="AA20" i="13"/>
  <c r="X20" i="13"/>
  <c r="AA21" i="13"/>
  <c r="X21" i="13"/>
  <c r="AA22" i="13"/>
  <c r="X22" i="13"/>
  <c r="AA24" i="13"/>
  <c r="AA25" i="13"/>
  <c r="X25" i="13"/>
  <c r="AA26" i="13"/>
  <c r="X26" i="13"/>
  <c r="AA27" i="13"/>
  <c r="X27" i="13"/>
  <c r="AA28" i="13"/>
  <c r="X28" i="13"/>
  <c r="AA29" i="13"/>
  <c r="X29" i="13"/>
  <c r="AA30" i="13"/>
  <c r="X30" i="13"/>
  <c r="AA31" i="13"/>
  <c r="X31" i="13"/>
  <c r="Z6" i="13"/>
  <c r="Z7" i="13"/>
  <c r="W7" i="13"/>
  <c r="T7" i="13"/>
  <c r="Z8" i="13"/>
  <c r="W8" i="13"/>
  <c r="T8" i="13"/>
  <c r="Z9" i="13"/>
  <c r="W9" i="13"/>
  <c r="T9" i="13"/>
  <c r="Z10" i="13"/>
  <c r="W10" i="13"/>
  <c r="Z11" i="13"/>
  <c r="W11" i="13"/>
  <c r="Z12" i="13"/>
  <c r="W12" i="13"/>
  <c r="Z13" i="13"/>
  <c r="W13" i="13"/>
  <c r="T13" i="13"/>
  <c r="Z15" i="13"/>
  <c r="Z16" i="13"/>
  <c r="W16" i="13"/>
  <c r="Z17" i="13"/>
  <c r="W17" i="13"/>
  <c r="Z18" i="13"/>
  <c r="W18" i="13"/>
  <c r="Z19" i="13"/>
  <c r="W19" i="13"/>
  <c r="Z20" i="13"/>
  <c r="W20" i="13"/>
  <c r="Z21" i="13"/>
  <c r="W21" i="13"/>
  <c r="Z22" i="13"/>
  <c r="W22" i="13"/>
  <c r="Z24" i="13"/>
  <c r="Z25" i="13"/>
  <c r="W25" i="13"/>
  <c r="Z26" i="13"/>
  <c r="W26" i="13"/>
  <c r="Z27" i="13"/>
  <c r="W27" i="13"/>
  <c r="Z28" i="13"/>
  <c r="W28" i="13"/>
  <c r="Z29" i="13"/>
  <c r="W29" i="13"/>
  <c r="Z30" i="13"/>
  <c r="W30" i="13"/>
  <c r="Z31" i="13"/>
  <c r="W31" i="13"/>
  <c r="N9" i="13"/>
  <c r="N3" i="13"/>
  <c r="O3" i="13" s="1"/>
  <c r="N6" i="13"/>
  <c r="O6" i="13" s="1"/>
  <c r="N7" i="13"/>
  <c r="N15" i="13"/>
  <c r="P15" i="13" s="1"/>
  <c r="N25" i="13"/>
  <c r="N26" i="13"/>
  <c r="N28" i="13"/>
  <c r="N29" i="13"/>
  <c r="I7" i="13"/>
  <c r="J7" i="13" s="1"/>
  <c r="I8" i="13"/>
  <c r="I9" i="13"/>
  <c r="J9" i="13" s="1"/>
  <c r="I10" i="13"/>
  <c r="J10" i="13" s="1"/>
  <c r="I11" i="13"/>
  <c r="J11" i="13" s="1"/>
  <c r="I12" i="13"/>
  <c r="J12" i="13" s="1"/>
  <c r="I13" i="13"/>
  <c r="R3" i="13"/>
  <c r="T3" i="13"/>
  <c r="Q3" i="13"/>
  <c r="N4" i="13"/>
  <c r="O4" i="13" s="1"/>
  <c r="N8" i="13"/>
  <c r="N10" i="13"/>
  <c r="N11" i="13"/>
  <c r="N24" i="13"/>
  <c r="N27" i="13"/>
  <c r="N30" i="13"/>
  <c r="N12" i="13"/>
  <c r="H31" i="13"/>
  <c r="G31" i="13"/>
  <c r="H22" i="13"/>
  <c r="P6" i="13" l="1"/>
  <c r="AB22" i="13"/>
  <c r="O11" i="13"/>
  <c r="P11" i="13"/>
  <c r="P9" i="13"/>
  <c r="O9" i="13"/>
  <c r="P10" i="13"/>
  <c r="O10" i="13"/>
  <c r="P8" i="13"/>
  <c r="O8" i="13"/>
  <c r="O15" i="13"/>
  <c r="P4" i="13"/>
  <c r="P12" i="13"/>
  <c r="O12" i="13"/>
  <c r="O7" i="13"/>
  <c r="P7" i="13"/>
  <c r="P3" i="13"/>
  <c r="O29" i="13"/>
  <c r="P29" i="13"/>
  <c r="P30" i="13"/>
  <c r="O30" i="13"/>
  <c r="P28" i="13"/>
  <c r="O28" i="13"/>
  <c r="P25" i="13"/>
  <c r="O25" i="13"/>
  <c r="P27" i="13"/>
  <c r="O27" i="13"/>
  <c r="P26" i="13"/>
  <c r="O26" i="13"/>
  <c r="P24" i="13"/>
  <c r="O24" i="13"/>
  <c r="AB31" i="13"/>
  <c r="AB13" i="13"/>
  <c r="J8" i="13"/>
  <c r="J13" i="13"/>
  <c r="Y13" i="13"/>
  <c r="F1" i="13"/>
  <c r="E1" i="13"/>
  <c r="D1" i="13"/>
  <c r="C1" i="13"/>
  <c r="Y31" i="13" l="1"/>
  <c r="Y22" i="13"/>
  <c r="V22" i="13"/>
  <c r="F31" i="13" l="1"/>
  <c r="V31" i="13"/>
  <c r="E31" i="13"/>
  <c r="F22" i="13"/>
  <c r="G30" i="13" l="1"/>
  <c r="G29" i="13"/>
  <c r="G28" i="13"/>
  <c r="G27" i="13"/>
  <c r="G26" i="13"/>
  <c r="G25" i="13"/>
  <c r="G24" i="13"/>
  <c r="W24" i="13"/>
  <c r="G15" i="13"/>
  <c r="G6" i="13"/>
  <c r="W6" i="13"/>
  <c r="AV8" i="2"/>
  <c r="G4" i="13"/>
  <c r="AT8" i="2"/>
  <c r="AT14" i="1" s="1"/>
  <c r="AS8" i="2"/>
  <c r="AS14" i="1" s="1"/>
  <c r="AQ8" i="2"/>
  <c r="AP8" i="2"/>
  <c r="AP14" i="1" s="1"/>
  <c r="AO8" i="2"/>
  <c r="AO14" i="1" s="1"/>
  <c r="AN8" i="2"/>
  <c r="AN14" i="1" s="1"/>
  <c r="AV5" i="2"/>
  <c r="AT5" i="2"/>
  <c r="AT6" i="1" s="1"/>
  <c r="AS5" i="2"/>
  <c r="AS6" i="1" s="1"/>
  <c r="AQ5" i="2"/>
  <c r="AP5" i="2"/>
  <c r="AP6" i="1" s="1"/>
  <c r="AO5" i="2"/>
  <c r="AO6" i="1" s="1"/>
  <c r="AN5" i="2"/>
  <c r="AN6" i="1" s="1"/>
  <c r="H30" i="13"/>
  <c r="H29" i="13"/>
  <c r="H28" i="13"/>
  <c r="H27" i="13"/>
  <c r="H26" i="13"/>
  <c r="H25" i="13"/>
  <c r="H24" i="13"/>
  <c r="X24" i="13"/>
  <c r="H21" i="13"/>
  <c r="H20" i="13"/>
  <c r="H19" i="13"/>
  <c r="H18" i="13"/>
  <c r="H17" i="13"/>
  <c r="H16" i="13"/>
  <c r="H15" i="13"/>
  <c r="X15" i="13"/>
  <c r="H6" i="13"/>
  <c r="AV8" i="9"/>
  <c r="H4" i="13"/>
  <c r="AT8" i="9"/>
  <c r="AT15" i="1" s="1"/>
  <c r="AS8" i="9"/>
  <c r="AS15" i="1" s="1"/>
  <c r="AQ8" i="9"/>
  <c r="AP8" i="9"/>
  <c r="AP15" i="1" s="1"/>
  <c r="AO8" i="9"/>
  <c r="AO15" i="1" s="1"/>
  <c r="AN8" i="9"/>
  <c r="AN15" i="1" s="1"/>
  <c r="AV5" i="9"/>
  <c r="H3" i="13"/>
  <c r="I3" i="13" s="1"/>
  <c r="J3" i="13" s="1"/>
  <c r="AT5" i="9"/>
  <c r="AT7" i="1" s="1"/>
  <c r="AS5" i="9"/>
  <c r="AS7" i="1" s="1"/>
  <c r="AQ5" i="9"/>
  <c r="AP5" i="9"/>
  <c r="AP7" i="1" s="1"/>
  <c r="AO5" i="9"/>
  <c r="AO7" i="1" s="1"/>
  <c r="AN5" i="9"/>
  <c r="AN7" i="1" s="1"/>
  <c r="I28" i="13" l="1"/>
  <c r="J28" i="13" s="1"/>
  <c r="I26" i="13"/>
  <c r="J26" i="13" s="1"/>
  <c r="I4" i="13"/>
  <c r="J4" i="13" s="1"/>
  <c r="I15" i="13"/>
  <c r="J15" i="13" s="1"/>
  <c r="I25" i="13"/>
  <c r="J25" i="13" s="1"/>
  <c r="I27" i="13"/>
  <c r="J27" i="13" s="1"/>
  <c r="I29" i="13"/>
  <c r="J29" i="13" s="1"/>
  <c r="G23" i="13"/>
  <c r="I24" i="13"/>
  <c r="J24" i="13" s="1"/>
  <c r="G5" i="13"/>
  <c r="I6" i="13"/>
  <c r="J6" i="13" s="1"/>
  <c r="I30" i="13"/>
  <c r="J30" i="13" s="1"/>
  <c r="X23" i="13"/>
  <c r="Y28" i="13"/>
  <c r="Y19" i="13"/>
  <c r="Y20" i="13"/>
  <c r="Y21" i="13"/>
  <c r="W15" i="13"/>
  <c r="Y9" i="13"/>
  <c r="Y12" i="13"/>
  <c r="X6" i="13"/>
  <c r="Y6" i="13" s="1"/>
  <c r="Y7" i="13"/>
  <c r="H14" i="13"/>
  <c r="AU8" i="9"/>
  <c r="AU15" i="1" s="1"/>
  <c r="Y11" i="13"/>
  <c r="AU5" i="2"/>
  <c r="AU6" i="1" s="1"/>
  <c r="AU8" i="2"/>
  <c r="AU14" i="1" s="1"/>
  <c r="T15" i="13"/>
  <c r="T24" i="13"/>
  <c r="AU5" i="9"/>
  <c r="AU7" i="1" s="1"/>
  <c r="Y18" i="13"/>
  <c r="Y16" i="13"/>
  <c r="Y26" i="13"/>
  <c r="Y27" i="13"/>
  <c r="Y29" i="13"/>
  <c r="Y10" i="13"/>
  <c r="Y17" i="13"/>
  <c r="Y25" i="13"/>
  <c r="Y30" i="13"/>
  <c r="H5" i="13"/>
  <c r="H23" i="13"/>
  <c r="Y24" i="13"/>
  <c r="AN36" i="9"/>
  <c r="AN37" i="9"/>
  <c r="AS37" i="9"/>
  <c r="AS114" i="1" s="1"/>
  <c r="AS39" i="9"/>
  <c r="AS130" i="1" s="1"/>
  <c r="AN41" i="9"/>
  <c r="AS41" i="9"/>
  <c r="AS42" i="9"/>
  <c r="AS154" i="1" s="1"/>
  <c r="AN43" i="9"/>
  <c r="AS43" i="9"/>
  <c r="AS162" i="1" s="1"/>
  <c r="AN58" i="9"/>
  <c r="AS58" i="9"/>
  <c r="AS178" i="1" s="1"/>
  <c r="AN59" i="9"/>
  <c r="AS59" i="9"/>
  <c r="AN60" i="9"/>
  <c r="AS60" i="9"/>
  <c r="AS195" i="1" s="1"/>
  <c r="AN61" i="9"/>
  <c r="AS61" i="9"/>
  <c r="AN62" i="9"/>
  <c r="AS62" i="9"/>
  <c r="AS211" i="1" s="1"/>
  <c r="AN63" i="9"/>
  <c r="AS63" i="9"/>
  <c r="AN64" i="9"/>
  <c r="AS64" i="9"/>
  <c r="AS227" i="1" s="1"/>
  <c r="AN65" i="9"/>
  <c r="AS65" i="9"/>
  <c r="AN36" i="2"/>
  <c r="AS36" i="2"/>
  <c r="AS104" i="1" s="1"/>
  <c r="AN37" i="2"/>
  <c r="AS37" i="2"/>
  <c r="AS113" i="1" s="1"/>
  <c r="AN38" i="2"/>
  <c r="AS38" i="2"/>
  <c r="AS121" i="1" s="1"/>
  <c r="AN39" i="2"/>
  <c r="AS39" i="2"/>
  <c r="AN40" i="2"/>
  <c r="AS40" i="2"/>
  <c r="AS137" i="1" s="1"/>
  <c r="AN41" i="2"/>
  <c r="AS41" i="2"/>
  <c r="AS145" i="1" s="1"/>
  <c r="AN42" i="2"/>
  <c r="AS42" i="2"/>
  <c r="AS153" i="1" s="1"/>
  <c r="AN43" i="2"/>
  <c r="AS43" i="2"/>
  <c r="AS161" i="1" s="1"/>
  <c r="AN58" i="2"/>
  <c r="AS58" i="2"/>
  <c r="AS177" i="1" s="1"/>
  <c r="AN59" i="2"/>
  <c r="AS59" i="2"/>
  <c r="AS186" i="1" s="1"/>
  <c r="AN60" i="2"/>
  <c r="AS60" i="2"/>
  <c r="AS194" i="1" s="1"/>
  <c r="AN61" i="2"/>
  <c r="AS61" i="2"/>
  <c r="AS202" i="1" s="1"/>
  <c r="AN62" i="2"/>
  <c r="AN210" i="1" s="1"/>
  <c r="AS62" i="2"/>
  <c r="AS210" i="1" s="1"/>
  <c r="AN63" i="2"/>
  <c r="AS63" i="2"/>
  <c r="AS218" i="1" s="1"/>
  <c r="AN64" i="2"/>
  <c r="AS64" i="2"/>
  <c r="AS226" i="1" s="1"/>
  <c r="AN65" i="2"/>
  <c r="AS65" i="2"/>
  <c r="AS234" i="1" s="1"/>
  <c r="AS36" i="9"/>
  <c r="AN38" i="9"/>
  <c r="AS38" i="9"/>
  <c r="AN39" i="9"/>
  <c r="AN40" i="9"/>
  <c r="AS40" i="9"/>
  <c r="AN42" i="9"/>
  <c r="AV42" i="9"/>
  <c r="AV154" i="1" s="1"/>
  <c r="AV43" i="9"/>
  <c r="AV162" i="1" s="1"/>
  <c r="AQ58" i="9"/>
  <c r="AQ178" i="1" s="1"/>
  <c r="AV58" i="9"/>
  <c r="AV178" i="1" s="1"/>
  <c r="AQ59" i="9"/>
  <c r="AQ187" i="1" s="1"/>
  <c r="AV59" i="9"/>
  <c r="AV187" i="1" s="1"/>
  <c r="AV61" i="9"/>
  <c r="AV203" i="1" s="1"/>
  <c r="AV62" i="9"/>
  <c r="AV211" i="1" s="1"/>
  <c r="AQ63" i="9"/>
  <c r="AQ219" i="1" s="1"/>
  <c r="AV63" i="9"/>
  <c r="AV219" i="1" s="1"/>
  <c r="AQ64" i="9"/>
  <c r="AQ227" i="1" s="1"/>
  <c r="AV64" i="9"/>
  <c r="AV227" i="1" s="1"/>
  <c r="AV41" i="2"/>
  <c r="AV145" i="1" s="1"/>
  <c r="AQ42" i="2"/>
  <c r="AQ153" i="1" s="1"/>
  <c r="AV42" i="2"/>
  <c r="AV153" i="1" s="1"/>
  <c r="AQ43" i="2"/>
  <c r="AQ161" i="1" s="1"/>
  <c r="AV65" i="2"/>
  <c r="AV234" i="1" s="1"/>
  <c r="K89" i="9"/>
  <c r="W89" i="9"/>
  <c r="AI89" i="9"/>
  <c r="G90" i="9"/>
  <c r="O90" i="9"/>
  <c r="AN15" i="9"/>
  <c r="AI90" i="9"/>
  <c r="K91" i="9"/>
  <c r="W91" i="9"/>
  <c r="AE91" i="9"/>
  <c r="G92" i="9"/>
  <c r="W92" i="9"/>
  <c r="AA92" i="9"/>
  <c r="AS17" i="9"/>
  <c r="C93" i="9"/>
  <c r="S93" i="9"/>
  <c r="AI93" i="9"/>
  <c r="G94" i="9"/>
  <c r="O94" i="9"/>
  <c r="AN19" i="9"/>
  <c r="AE94" i="9"/>
  <c r="C95" i="9"/>
  <c r="S95" i="9"/>
  <c r="AE95" i="9"/>
  <c r="G96" i="9"/>
  <c r="S96" i="9"/>
  <c r="AA96" i="9"/>
  <c r="AS21" i="9"/>
  <c r="AP13" i="1"/>
  <c r="AP18" i="1" s="1"/>
  <c r="G89" i="2"/>
  <c r="AN14" i="2"/>
  <c r="O89" i="2"/>
  <c r="AA89" i="2"/>
  <c r="C90" i="2"/>
  <c r="S90" i="2"/>
  <c r="AI90" i="2"/>
  <c r="K91" i="2"/>
  <c r="O91" i="2"/>
  <c r="AN16" i="2"/>
  <c r="AE91" i="2"/>
  <c r="G92" i="2"/>
  <c r="O92" i="2"/>
  <c r="AN17" i="2"/>
  <c r="AI92" i="2"/>
  <c r="K93" i="2"/>
  <c r="W93" i="2"/>
  <c r="AA93" i="2"/>
  <c r="AS18" i="2"/>
  <c r="G94" i="2"/>
  <c r="O94" i="2"/>
  <c r="AN19" i="2"/>
  <c r="AE94" i="2"/>
  <c r="C95" i="2"/>
  <c r="S95" i="2"/>
  <c r="AI95" i="2"/>
  <c r="K96" i="2"/>
  <c r="O96" i="2"/>
  <c r="AN21" i="2"/>
  <c r="AI96" i="2"/>
  <c r="D89" i="9"/>
  <c r="H89" i="9"/>
  <c r="L89" i="9"/>
  <c r="P89" i="9"/>
  <c r="T89" i="9"/>
  <c r="X89" i="9"/>
  <c r="AB89" i="9"/>
  <c r="AF89" i="9"/>
  <c r="AJ89" i="9"/>
  <c r="D90" i="9"/>
  <c r="H90" i="9"/>
  <c r="L90" i="9"/>
  <c r="P90" i="9"/>
  <c r="T90" i="9"/>
  <c r="X90" i="9"/>
  <c r="AQ15" i="9"/>
  <c r="AB90" i="9"/>
  <c r="AF90" i="9"/>
  <c r="AJ90" i="9"/>
  <c r="AV15" i="9"/>
  <c r="D91" i="9"/>
  <c r="H91" i="9"/>
  <c r="L91" i="9"/>
  <c r="P91" i="9"/>
  <c r="T91" i="9"/>
  <c r="X91" i="9"/>
  <c r="AQ16" i="9"/>
  <c r="AB91" i="9"/>
  <c r="AF91" i="9"/>
  <c r="AJ91" i="9"/>
  <c r="AV16" i="9"/>
  <c r="D92" i="9"/>
  <c r="H92" i="9"/>
  <c r="L92" i="9"/>
  <c r="P92" i="9"/>
  <c r="T92" i="9"/>
  <c r="X92" i="9"/>
  <c r="AQ17" i="9"/>
  <c r="AB92" i="9"/>
  <c r="AF92" i="9"/>
  <c r="AJ92" i="9"/>
  <c r="AV17" i="9"/>
  <c r="D93" i="9"/>
  <c r="H93" i="9"/>
  <c r="L93" i="9"/>
  <c r="P93" i="9"/>
  <c r="T93" i="9"/>
  <c r="X93" i="9"/>
  <c r="AQ18" i="9"/>
  <c r="AB93" i="9"/>
  <c r="AF93" i="9"/>
  <c r="AJ93" i="9"/>
  <c r="AV18" i="9"/>
  <c r="D94" i="9"/>
  <c r="H94" i="9"/>
  <c r="L94" i="9"/>
  <c r="P94" i="9"/>
  <c r="T94" i="9"/>
  <c r="X94" i="9"/>
  <c r="AQ19" i="9"/>
  <c r="AB94" i="9"/>
  <c r="AF94" i="9"/>
  <c r="AJ94" i="9"/>
  <c r="AV19" i="9"/>
  <c r="D95" i="9"/>
  <c r="H95" i="9"/>
  <c r="L95" i="9"/>
  <c r="P95" i="9"/>
  <c r="T95" i="9"/>
  <c r="X95" i="9"/>
  <c r="AQ20" i="9"/>
  <c r="AB95" i="9"/>
  <c r="AF95" i="9"/>
  <c r="AJ95" i="9"/>
  <c r="AV20" i="9"/>
  <c r="D96" i="9"/>
  <c r="H96" i="9"/>
  <c r="L96" i="9"/>
  <c r="P96" i="9"/>
  <c r="T96" i="9"/>
  <c r="X96" i="9"/>
  <c r="AQ21" i="9"/>
  <c r="AB96" i="9"/>
  <c r="AF96" i="9"/>
  <c r="AJ96" i="9"/>
  <c r="AV21" i="9"/>
  <c r="AQ36" i="9"/>
  <c r="AV36" i="9"/>
  <c r="AQ37" i="9"/>
  <c r="AV37" i="9"/>
  <c r="AQ38" i="9"/>
  <c r="AV38" i="9"/>
  <c r="AQ39" i="9"/>
  <c r="AV39" i="9"/>
  <c r="AQ40" i="9"/>
  <c r="AV40" i="9"/>
  <c r="AQ41" i="9"/>
  <c r="AV41" i="9"/>
  <c r="AQ42" i="9"/>
  <c r="AQ43" i="9"/>
  <c r="AQ60" i="9"/>
  <c r="AV60" i="9"/>
  <c r="AQ61" i="9"/>
  <c r="AQ62" i="9"/>
  <c r="AQ65" i="9"/>
  <c r="AV65" i="9"/>
  <c r="AT5" i="1"/>
  <c r="AT11" i="1" s="1"/>
  <c r="AO13" i="1"/>
  <c r="AO19" i="1" s="1"/>
  <c r="AT13" i="1"/>
  <c r="AT19" i="1" s="1"/>
  <c r="D89" i="2"/>
  <c r="H89" i="2"/>
  <c r="L89" i="2"/>
  <c r="P89" i="2"/>
  <c r="T89" i="2"/>
  <c r="X89" i="2"/>
  <c r="AB89" i="2"/>
  <c r="AF89" i="2"/>
  <c r="AJ89" i="2"/>
  <c r="D90" i="2"/>
  <c r="H90" i="2"/>
  <c r="L90" i="2"/>
  <c r="P90" i="2"/>
  <c r="T90" i="2"/>
  <c r="X90" i="2"/>
  <c r="AQ15" i="2"/>
  <c r="AB90" i="2"/>
  <c r="AF90" i="2"/>
  <c r="AJ90" i="2"/>
  <c r="AV15" i="2"/>
  <c r="D91" i="2"/>
  <c r="H91" i="2"/>
  <c r="L91" i="2"/>
  <c r="P91" i="2"/>
  <c r="T91" i="2"/>
  <c r="X91" i="2"/>
  <c r="AQ16" i="2"/>
  <c r="AB91" i="2"/>
  <c r="AF91" i="2"/>
  <c r="AJ91" i="2"/>
  <c r="AV16" i="2"/>
  <c r="D92" i="2"/>
  <c r="H92" i="2"/>
  <c r="L92" i="2"/>
  <c r="P92" i="2"/>
  <c r="T92" i="2"/>
  <c r="X92" i="2"/>
  <c r="AQ17" i="2"/>
  <c r="AB92" i="2"/>
  <c r="AF92" i="2"/>
  <c r="AJ92" i="2"/>
  <c r="AV17" i="2"/>
  <c r="D93" i="2"/>
  <c r="H93" i="2"/>
  <c r="L93" i="2"/>
  <c r="P93" i="2"/>
  <c r="T93" i="2"/>
  <c r="X93" i="2"/>
  <c r="AQ18" i="2"/>
  <c r="AB93" i="2"/>
  <c r="AF93" i="2"/>
  <c r="AJ93" i="2"/>
  <c r="AV18" i="2"/>
  <c r="D94" i="2"/>
  <c r="H94" i="2"/>
  <c r="L94" i="2"/>
  <c r="P94" i="2"/>
  <c r="T94" i="2"/>
  <c r="X94" i="2"/>
  <c r="AQ19" i="2"/>
  <c r="AB94" i="2"/>
  <c r="AF94" i="2"/>
  <c r="AJ94" i="2"/>
  <c r="AV19" i="2"/>
  <c r="D95" i="2"/>
  <c r="H95" i="2"/>
  <c r="L95" i="2"/>
  <c r="P95" i="2"/>
  <c r="T95" i="2"/>
  <c r="X95" i="2"/>
  <c r="AQ20" i="2"/>
  <c r="AB95" i="2"/>
  <c r="AF95" i="2"/>
  <c r="AJ95" i="2"/>
  <c r="AV20" i="2"/>
  <c r="D96" i="2"/>
  <c r="H96" i="2"/>
  <c r="L96" i="2"/>
  <c r="P96" i="2"/>
  <c r="T96" i="2"/>
  <c r="X96" i="2"/>
  <c r="AQ21" i="2"/>
  <c r="AB96" i="2"/>
  <c r="AF96" i="2"/>
  <c r="AJ96" i="2"/>
  <c r="AV21" i="2"/>
  <c r="AQ36" i="2"/>
  <c r="AV36" i="2"/>
  <c r="AQ37" i="2"/>
  <c r="AV37" i="2"/>
  <c r="AQ38" i="2"/>
  <c r="AV38" i="2"/>
  <c r="AQ39" i="2"/>
  <c r="AV39" i="2"/>
  <c r="AQ40" i="2"/>
  <c r="AV40" i="2"/>
  <c r="AQ41" i="2"/>
  <c r="AV43" i="2"/>
  <c r="AQ58" i="2"/>
  <c r="AV58" i="2"/>
  <c r="AQ59" i="2"/>
  <c r="AV59" i="2"/>
  <c r="AQ60" i="2"/>
  <c r="AV60" i="2"/>
  <c r="AQ61" i="2"/>
  <c r="AV61" i="2"/>
  <c r="AQ62" i="2"/>
  <c r="AV62" i="2"/>
  <c r="AQ63" i="2"/>
  <c r="AV63" i="2"/>
  <c r="AQ64" i="2"/>
  <c r="AV64" i="2"/>
  <c r="AQ65" i="2"/>
  <c r="G89" i="9"/>
  <c r="S89" i="9"/>
  <c r="AE89" i="9"/>
  <c r="K90" i="9"/>
  <c r="W90" i="9"/>
  <c r="AA90" i="9"/>
  <c r="AS15" i="9"/>
  <c r="C91" i="9"/>
  <c r="O91" i="9"/>
  <c r="AN16" i="9"/>
  <c r="AA91" i="9"/>
  <c r="AS16" i="9"/>
  <c r="C92" i="9"/>
  <c r="S92" i="9"/>
  <c r="AI92" i="9"/>
  <c r="G93" i="9"/>
  <c r="O93" i="9"/>
  <c r="AN18" i="9"/>
  <c r="AA93" i="9"/>
  <c r="AS18" i="9"/>
  <c r="C94" i="9"/>
  <c r="S94" i="9"/>
  <c r="AA94" i="9"/>
  <c r="AS19" i="9"/>
  <c r="G95" i="9"/>
  <c r="W95" i="9"/>
  <c r="AA95" i="9"/>
  <c r="AS20" i="9"/>
  <c r="C96" i="9"/>
  <c r="O96" i="9"/>
  <c r="AN21" i="9"/>
  <c r="AE96" i="9"/>
  <c r="K89" i="2"/>
  <c r="W89" i="2"/>
  <c r="AE89" i="2"/>
  <c r="G90" i="2"/>
  <c r="O90" i="2"/>
  <c r="AN15" i="2"/>
  <c r="AE90" i="2"/>
  <c r="G91" i="2"/>
  <c r="W91" i="2"/>
  <c r="AI91" i="2"/>
  <c r="K92" i="2"/>
  <c r="W92" i="2"/>
  <c r="AA92" i="2"/>
  <c r="AS17" i="2"/>
  <c r="C93" i="2"/>
  <c r="S93" i="2"/>
  <c r="AE93" i="2"/>
  <c r="C94" i="2"/>
  <c r="S94" i="2"/>
  <c r="AI94" i="2"/>
  <c r="K95" i="2"/>
  <c r="O95" i="2"/>
  <c r="AN20" i="2"/>
  <c r="AE95" i="2"/>
  <c r="G96" i="2"/>
  <c r="W96" i="2"/>
  <c r="AA96" i="2"/>
  <c r="AS21" i="2"/>
  <c r="E89" i="9"/>
  <c r="I89" i="9"/>
  <c r="M89" i="9"/>
  <c r="Q89" i="9"/>
  <c r="U89" i="9"/>
  <c r="Y89" i="9"/>
  <c r="AC89" i="9"/>
  <c r="AG89" i="9"/>
  <c r="AK89" i="9"/>
  <c r="E90" i="9"/>
  <c r="I90" i="9"/>
  <c r="M90" i="9"/>
  <c r="Q90" i="9"/>
  <c r="U90" i="9"/>
  <c r="AP15" i="9"/>
  <c r="Y90" i="9"/>
  <c r="AC90" i="9"/>
  <c r="AG90" i="9"/>
  <c r="AU15" i="9"/>
  <c r="AK90" i="9"/>
  <c r="E91" i="9"/>
  <c r="I91" i="9"/>
  <c r="M91" i="9"/>
  <c r="Q91" i="9"/>
  <c r="U91" i="9"/>
  <c r="AP16" i="9"/>
  <c r="Y91" i="9"/>
  <c r="AC91" i="9"/>
  <c r="AG91" i="9"/>
  <c r="AU16" i="9"/>
  <c r="AK91" i="9"/>
  <c r="E92" i="9"/>
  <c r="I92" i="9"/>
  <c r="M92" i="9"/>
  <c r="Q92" i="9"/>
  <c r="U92" i="9"/>
  <c r="AP17" i="9"/>
  <c r="Y92" i="9"/>
  <c r="AC92" i="9"/>
  <c r="AG92" i="9"/>
  <c r="AU17" i="9"/>
  <c r="AK92" i="9"/>
  <c r="E93" i="9"/>
  <c r="I93" i="9"/>
  <c r="M93" i="9"/>
  <c r="Q93" i="9"/>
  <c r="U93" i="9"/>
  <c r="AP18" i="9"/>
  <c r="Y93" i="9"/>
  <c r="AC93" i="9"/>
  <c r="AG93" i="9"/>
  <c r="AU18" i="9"/>
  <c r="AK93" i="9"/>
  <c r="E94" i="9"/>
  <c r="I94" i="9"/>
  <c r="M94" i="9"/>
  <c r="Q94" i="9"/>
  <c r="U94" i="9"/>
  <c r="AP19" i="9"/>
  <c r="Y94" i="9"/>
  <c r="AC94" i="9"/>
  <c r="AG94" i="9"/>
  <c r="AU19" i="9"/>
  <c r="AK94" i="9"/>
  <c r="E95" i="9"/>
  <c r="I95" i="9"/>
  <c r="M95" i="9"/>
  <c r="Q95" i="9"/>
  <c r="U95" i="9"/>
  <c r="AP20" i="9"/>
  <c r="Y95" i="9"/>
  <c r="AC95" i="9"/>
  <c r="AG95" i="9"/>
  <c r="AU20" i="9"/>
  <c r="AK95" i="9"/>
  <c r="E96" i="9"/>
  <c r="I96" i="9"/>
  <c r="M96" i="9"/>
  <c r="Q96" i="9"/>
  <c r="U96" i="9"/>
  <c r="AP21" i="9"/>
  <c r="Y96" i="9"/>
  <c r="AC96" i="9"/>
  <c r="AG96" i="9"/>
  <c r="AU21" i="9"/>
  <c r="AK96" i="9"/>
  <c r="AP36" i="9"/>
  <c r="AU36" i="9"/>
  <c r="AP37" i="9"/>
  <c r="AU37" i="9"/>
  <c r="AP38" i="9"/>
  <c r="AU38" i="9"/>
  <c r="AP39" i="9"/>
  <c r="AU39" i="9"/>
  <c r="AP40" i="9"/>
  <c r="AU40" i="9"/>
  <c r="AP41" i="9"/>
  <c r="AU41" i="9"/>
  <c r="AP42" i="9"/>
  <c r="AU42" i="9"/>
  <c r="AP43" i="9"/>
  <c r="AU43" i="9"/>
  <c r="AP58" i="9"/>
  <c r="AU58" i="9"/>
  <c r="AP59" i="9"/>
  <c r="AU59" i="9"/>
  <c r="AP60" i="9"/>
  <c r="AU60" i="9"/>
  <c r="AP61" i="9"/>
  <c r="AU61" i="9"/>
  <c r="AP62" i="9"/>
  <c r="AU62" i="9"/>
  <c r="AP63" i="9"/>
  <c r="AU63" i="9"/>
  <c r="AP64" i="9"/>
  <c r="AU64" i="9"/>
  <c r="AP65" i="9"/>
  <c r="AU65" i="9"/>
  <c r="AN5" i="1"/>
  <c r="AN11" i="1" s="1"/>
  <c r="AS5" i="1"/>
  <c r="AS10" i="1" s="1"/>
  <c r="AN13" i="1"/>
  <c r="AN18" i="1" s="1"/>
  <c r="AS13" i="1"/>
  <c r="AS19" i="1" s="1"/>
  <c r="E89" i="2"/>
  <c r="I89" i="2"/>
  <c r="M89" i="2"/>
  <c r="Q89" i="2"/>
  <c r="U89" i="2"/>
  <c r="Y89" i="2"/>
  <c r="AC89" i="2"/>
  <c r="AG89" i="2"/>
  <c r="AK89" i="2"/>
  <c r="E90" i="2"/>
  <c r="I90" i="2"/>
  <c r="M90" i="2"/>
  <c r="Q90" i="2"/>
  <c r="U90" i="2"/>
  <c r="Y90" i="2"/>
  <c r="AC90" i="2"/>
  <c r="AG90" i="2"/>
  <c r="AU15" i="2"/>
  <c r="AK90" i="2"/>
  <c r="E91" i="2"/>
  <c r="I91" i="2"/>
  <c r="M91" i="2"/>
  <c r="Q91" i="2"/>
  <c r="U91" i="2"/>
  <c r="Y91" i="2"/>
  <c r="AC91" i="2"/>
  <c r="AG91" i="2"/>
  <c r="AU16" i="2"/>
  <c r="AK91" i="2"/>
  <c r="E92" i="2"/>
  <c r="I92" i="2"/>
  <c r="M92" i="2"/>
  <c r="Q92" i="2"/>
  <c r="U92" i="2"/>
  <c r="Y92" i="2"/>
  <c r="AC92" i="2"/>
  <c r="AG92" i="2"/>
  <c r="AU17" i="2"/>
  <c r="AK92" i="2"/>
  <c r="E93" i="2"/>
  <c r="I93" i="2"/>
  <c r="M93" i="2"/>
  <c r="Q93" i="2"/>
  <c r="U93" i="2"/>
  <c r="Y93" i="2"/>
  <c r="AC93" i="2"/>
  <c r="AG93" i="2"/>
  <c r="AU18" i="2"/>
  <c r="AK93" i="2"/>
  <c r="E94" i="2"/>
  <c r="I94" i="2"/>
  <c r="M94" i="2"/>
  <c r="Q94" i="2"/>
  <c r="U94" i="2"/>
  <c r="Y94" i="2"/>
  <c r="AC94" i="2"/>
  <c r="AG94" i="2"/>
  <c r="AU19" i="2"/>
  <c r="AK94" i="2"/>
  <c r="E95" i="2"/>
  <c r="I95" i="2"/>
  <c r="M95" i="2"/>
  <c r="Q95" i="2"/>
  <c r="U95" i="2"/>
  <c r="Y95" i="2"/>
  <c r="AC95" i="2"/>
  <c r="AG95" i="2"/>
  <c r="AU20" i="2"/>
  <c r="AK95" i="2"/>
  <c r="E96" i="2"/>
  <c r="I96" i="2"/>
  <c r="M96" i="2"/>
  <c r="Q96" i="2"/>
  <c r="U96" i="2"/>
  <c r="Y96" i="2"/>
  <c r="AC96" i="2"/>
  <c r="AG96" i="2"/>
  <c r="AU21" i="2"/>
  <c r="AK96" i="2"/>
  <c r="AU36" i="2"/>
  <c r="AU37" i="2"/>
  <c r="AU38" i="2"/>
  <c r="AU39" i="2"/>
  <c r="AU40" i="2"/>
  <c r="AU41" i="2"/>
  <c r="AU42" i="2"/>
  <c r="AU43" i="2"/>
  <c r="AU58" i="2"/>
  <c r="AU59" i="2"/>
  <c r="AU60" i="2"/>
  <c r="AU61" i="2"/>
  <c r="AU62" i="2"/>
  <c r="AU63" i="2"/>
  <c r="AU64" i="2"/>
  <c r="AU65" i="2"/>
  <c r="C89" i="9"/>
  <c r="O89" i="9"/>
  <c r="AA89" i="9"/>
  <c r="C90" i="9"/>
  <c r="S90" i="9"/>
  <c r="AE90" i="9"/>
  <c r="G91" i="9"/>
  <c r="S91" i="9"/>
  <c r="AI91" i="9"/>
  <c r="K92" i="9"/>
  <c r="O92" i="9"/>
  <c r="AN17" i="9"/>
  <c r="AE92" i="9"/>
  <c r="K93" i="9"/>
  <c r="W93" i="9"/>
  <c r="AE93" i="9"/>
  <c r="K94" i="9"/>
  <c r="W94" i="9"/>
  <c r="AI94" i="9"/>
  <c r="K95" i="9"/>
  <c r="O95" i="9"/>
  <c r="AN20" i="9"/>
  <c r="AI95" i="9"/>
  <c r="K96" i="9"/>
  <c r="W96" i="9"/>
  <c r="AI96" i="9"/>
  <c r="AP5" i="1"/>
  <c r="AP10" i="1" s="1"/>
  <c r="C89" i="2"/>
  <c r="S89" i="2"/>
  <c r="AI89" i="2"/>
  <c r="K90" i="2"/>
  <c r="W90" i="2"/>
  <c r="AA90" i="2"/>
  <c r="AS15" i="2"/>
  <c r="C91" i="2"/>
  <c r="S91" i="2"/>
  <c r="AA91" i="2"/>
  <c r="AS16" i="2"/>
  <c r="C92" i="2"/>
  <c r="S92" i="2"/>
  <c r="AE92" i="2"/>
  <c r="G93" i="2"/>
  <c r="O93" i="2"/>
  <c r="AN18" i="2"/>
  <c r="AI93" i="2"/>
  <c r="K94" i="2"/>
  <c r="W94" i="2"/>
  <c r="AA94" i="2"/>
  <c r="AS19" i="2"/>
  <c r="G95" i="2"/>
  <c r="W95" i="2"/>
  <c r="AA95" i="2"/>
  <c r="AS20" i="2"/>
  <c r="C96" i="2"/>
  <c r="S96" i="2"/>
  <c r="AE96" i="2"/>
  <c r="AN234" i="1"/>
  <c r="AX5" i="9"/>
  <c r="AX7" i="1" s="1"/>
  <c r="AQ7" i="1"/>
  <c r="AY5" i="9"/>
  <c r="AV7" i="1"/>
  <c r="AX8" i="9"/>
  <c r="AX15" i="1" s="1"/>
  <c r="AQ15" i="1"/>
  <c r="AY8" i="9"/>
  <c r="AV15" i="1"/>
  <c r="F89" i="9"/>
  <c r="J89" i="9"/>
  <c r="N89" i="9"/>
  <c r="R89" i="9"/>
  <c r="V89" i="9"/>
  <c r="Z89" i="9"/>
  <c r="AD89" i="9"/>
  <c r="AH89" i="9"/>
  <c r="AL89" i="9"/>
  <c r="F90" i="9"/>
  <c r="J90" i="9"/>
  <c r="N90" i="9"/>
  <c r="R90" i="9"/>
  <c r="AO15" i="9"/>
  <c r="V90" i="9"/>
  <c r="Z90" i="9"/>
  <c r="AD90" i="9"/>
  <c r="AT15" i="9"/>
  <c r="AH90" i="9"/>
  <c r="AL90" i="9"/>
  <c r="F91" i="9"/>
  <c r="J91" i="9"/>
  <c r="N91" i="9"/>
  <c r="R91" i="9"/>
  <c r="AO16" i="9"/>
  <c r="V91" i="9"/>
  <c r="Z91" i="9"/>
  <c r="AD91" i="9"/>
  <c r="AT16" i="9"/>
  <c r="AH91" i="9"/>
  <c r="AL91" i="9"/>
  <c r="F92" i="9"/>
  <c r="J92" i="9"/>
  <c r="N92" i="9"/>
  <c r="R92" i="9"/>
  <c r="AO17" i="9"/>
  <c r="V92" i="9"/>
  <c r="Z92" i="9"/>
  <c r="AD92" i="9"/>
  <c r="AT17" i="9"/>
  <c r="AH92" i="9"/>
  <c r="AL92" i="9"/>
  <c r="F93" i="9"/>
  <c r="J93" i="9"/>
  <c r="N93" i="9"/>
  <c r="R93" i="9"/>
  <c r="AO18" i="9"/>
  <c r="V93" i="9"/>
  <c r="Z93" i="9"/>
  <c r="AD93" i="9"/>
  <c r="AT18" i="9"/>
  <c r="AH93" i="9"/>
  <c r="AL93" i="9"/>
  <c r="F94" i="9"/>
  <c r="J94" i="9"/>
  <c r="N94" i="9"/>
  <c r="R94" i="9"/>
  <c r="AO19" i="9"/>
  <c r="V94" i="9"/>
  <c r="Z94" i="9"/>
  <c r="AD94" i="9"/>
  <c r="AT19" i="9"/>
  <c r="AH94" i="9"/>
  <c r="AL94" i="9"/>
  <c r="F95" i="9"/>
  <c r="J95" i="9"/>
  <c r="N95" i="9"/>
  <c r="R95" i="9"/>
  <c r="AO20" i="9"/>
  <c r="V95" i="9"/>
  <c r="Z95" i="9"/>
  <c r="AD95" i="9"/>
  <c r="AT20" i="9"/>
  <c r="AH95" i="9"/>
  <c r="AL95" i="9"/>
  <c r="F96" i="9"/>
  <c r="J96" i="9"/>
  <c r="N96" i="9"/>
  <c r="R96" i="9"/>
  <c r="AO21" i="9"/>
  <c r="V96" i="9"/>
  <c r="Z96" i="9"/>
  <c r="AD96" i="9"/>
  <c r="AT21" i="9"/>
  <c r="AH96" i="9"/>
  <c r="AL96" i="9"/>
  <c r="AO36" i="9"/>
  <c r="AT36" i="9"/>
  <c r="AO37" i="9"/>
  <c r="AT37" i="9"/>
  <c r="AO38" i="9"/>
  <c r="AT38" i="9"/>
  <c r="AO39" i="9"/>
  <c r="AT39" i="9"/>
  <c r="AO40" i="9"/>
  <c r="AT40" i="9"/>
  <c r="AO41" i="9"/>
  <c r="AT41" i="9"/>
  <c r="AO42" i="9"/>
  <c r="AT42" i="9"/>
  <c r="AO43" i="9"/>
  <c r="AT43" i="9"/>
  <c r="AO58" i="9"/>
  <c r="AT58" i="9"/>
  <c r="AO59" i="9"/>
  <c r="AT59" i="9"/>
  <c r="AO60" i="9"/>
  <c r="AT60" i="9"/>
  <c r="AO61" i="9"/>
  <c r="AT61" i="9"/>
  <c r="AO62" i="9"/>
  <c r="AT62" i="9"/>
  <c r="AO63" i="9"/>
  <c r="AT63" i="9"/>
  <c r="AO64" i="9"/>
  <c r="AT64" i="9"/>
  <c r="AO65" i="9"/>
  <c r="AT65" i="9"/>
  <c r="AO5" i="1"/>
  <c r="AO11" i="1" s="1"/>
  <c r="AX5" i="2"/>
  <c r="AX6" i="1" s="1"/>
  <c r="AQ6" i="1"/>
  <c r="AY5" i="2"/>
  <c r="AV6" i="1"/>
  <c r="AX8" i="2"/>
  <c r="AX14" i="1" s="1"/>
  <c r="AQ14" i="1"/>
  <c r="AY8" i="2"/>
  <c r="AV14" i="1"/>
  <c r="F89" i="2"/>
  <c r="J89" i="2"/>
  <c r="N89" i="2"/>
  <c r="R89" i="2"/>
  <c r="V89" i="2"/>
  <c r="Z89" i="2"/>
  <c r="AD89" i="2"/>
  <c r="AH89" i="2"/>
  <c r="AL89" i="2"/>
  <c r="F90" i="2"/>
  <c r="J90" i="2"/>
  <c r="N90" i="2"/>
  <c r="R90" i="2"/>
  <c r="AO15" i="2"/>
  <c r="V90" i="2"/>
  <c r="Z90" i="2"/>
  <c r="AD90" i="2"/>
  <c r="AT15" i="2"/>
  <c r="AH90" i="2"/>
  <c r="AL90" i="2"/>
  <c r="F91" i="2"/>
  <c r="J91" i="2"/>
  <c r="N91" i="2"/>
  <c r="R91" i="2"/>
  <c r="AO16" i="2"/>
  <c r="V91" i="2"/>
  <c r="Z91" i="2"/>
  <c r="AD91" i="2"/>
  <c r="AT16" i="2"/>
  <c r="AH91" i="2"/>
  <c r="AL91" i="2"/>
  <c r="F92" i="2"/>
  <c r="J92" i="2"/>
  <c r="N92" i="2"/>
  <c r="R92" i="2"/>
  <c r="AO17" i="2"/>
  <c r="V92" i="2"/>
  <c r="Z92" i="2"/>
  <c r="AD92" i="2"/>
  <c r="AT17" i="2"/>
  <c r="AH92" i="2"/>
  <c r="AL92" i="2"/>
  <c r="F93" i="2"/>
  <c r="J93" i="2"/>
  <c r="N93" i="2"/>
  <c r="R93" i="2"/>
  <c r="AO18" i="2"/>
  <c r="V93" i="2"/>
  <c r="Z93" i="2"/>
  <c r="AD93" i="2"/>
  <c r="AT18" i="2"/>
  <c r="AH93" i="2"/>
  <c r="AL93" i="2"/>
  <c r="F94" i="2"/>
  <c r="J94" i="2"/>
  <c r="N94" i="2"/>
  <c r="R94" i="2"/>
  <c r="AO19" i="2"/>
  <c r="V94" i="2"/>
  <c r="Z94" i="2"/>
  <c r="AD94" i="2"/>
  <c r="AT19" i="2"/>
  <c r="AH94" i="2"/>
  <c r="AL94" i="2"/>
  <c r="F95" i="2"/>
  <c r="J95" i="2"/>
  <c r="N95" i="2"/>
  <c r="R95" i="2"/>
  <c r="AO20" i="2"/>
  <c r="V95" i="2"/>
  <c r="Z95" i="2"/>
  <c r="AD95" i="2"/>
  <c r="AT20" i="2"/>
  <c r="AH95" i="2"/>
  <c r="AL95" i="2"/>
  <c r="F96" i="2"/>
  <c r="J96" i="2"/>
  <c r="N96" i="2"/>
  <c r="R96" i="2"/>
  <c r="AO21" i="2"/>
  <c r="V96" i="2"/>
  <c r="Z96" i="2"/>
  <c r="AD96" i="2"/>
  <c r="AT21" i="2"/>
  <c r="AH96" i="2"/>
  <c r="AL96" i="2"/>
  <c r="AO36" i="2"/>
  <c r="AT36" i="2"/>
  <c r="AO37" i="2"/>
  <c r="AT37" i="2"/>
  <c r="AO38" i="2"/>
  <c r="AT38" i="2"/>
  <c r="AO39" i="2"/>
  <c r="AT39" i="2"/>
  <c r="AO40" i="2"/>
  <c r="AT40" i="2"/>
  <c r="AO41" i="2"/>
  <c r="AT41" i="2"/>
  <c r="AO42" i="2"/>
  <c r="AT42" i="2"/>
  <c r="AO43" i="2"/>
  <c r="AT43" i="2"/>
  <c r="AO58" i="2"/>
  <c r="AT58" i="2"/>
  <c r="AO59" i="2"/>
  <c r="AT59" i="2"/>
  <c r="AO60" i="2"/>
  <c r="AT60" i="2"/>
  <c r="AO61" i="2"/>
  <c r="AT61" i="2"/>
  <c r="AO62" i="2"/>
  <c r="AT62" i="2"/>
  <c r="AO63" i="2"/>
  <c r="AT63" i="2"/>
  <c r="AO64" i="2"/>
  <c r="AT64" i="2"/>
  <c r="AO65" i="2"/>
  <c r="AT65" i="2"/>
  <c r="AQ14" i="9"/>
  <c r="AV14" i="9"/>
  <c r="AQ14" i="2"/>
  <c r="AV14" i="2"/>
  <c r="AP14" i="9"/>
  <c r="AU14" i="9"/>
  <c r="AU14" i="2"/>
  <c r="AO14" i="9"/>
  <c r="AT14" i="9"/>
  <c r="AO14" i="2"/>
  <c r="AT14" i="2"/>
  <c r="AN14" i="9"/>
  <c r="AS14" i="9"/>
  <c r="AS14" i="2"/>
  <c r="AB62" i="11"/>
  <c r="AN65" i="11" l="1"/>
  <c r="AS40" i="11"/>
  <c r="AN40" i="11"/>
  <c r="R6" i="13"/>
  <c r="U6" i="13"/>
  <c r="R4" i="13"/>
  <c r="U4" i="13"/>
  <c r="R24" i="13"/>
  <c r="U24" i="13"/>
  <c r="U20" i="13"/>
  <c r="U29" i="13"/>
  <c r="U27" i="13"/>
  <c r="U21" i="13"/>
  <c r="U16" i="13"/>
  <c r="U26" i="13"/>
  <c r="U18" i="13"/>
  <c r="U30" i="13"/>
  <c r="U28" i="13"/>
  <c r="U25" i="13"/>
  <c r="U19" i="13"/>
  <c r="U17" i="13"/>
  <c r="R15" i="13"/>
  <c r="U15" i="13"/>
  <c r="G14" i="13"/>
  <c r="I14" i="13" s="1"/>
  <c r="J14" i="13" s="1"/>
  <c r="AA23" i="13"/>
  <c r="AN226" i="1"/>
  <c r="AB29" i="13"/>
  <c r="AN194" i="1"/>
  <c r="AN195" i="1"/>
  <c r="Q24" i="13"/>
  <c r="I5" i="13"/>
  <c r="J5" i="13" s="1"/>
  <c r="AB11" i="13"/>
  <c r="AN130" i="1"/>
  <c r="AN146" i="1"/>
  <c r="I21" i="13"/>
  <c r="J21" i="13" s="1"/>
  <c r="I20" i="13"/>
  <c r="J20" i="13" s="1"/>
  <c r="I19" i="13"/>
  <c r="J19" i="13" s="1"/>
  <c r="Q15" i="13"/>
  <c r="AB9" i="13"/>
  <c r="AN154" i="1"/>
  <c r="AN218" i="1"/>
  <c r="AN202" i="1"/>
  <c r="AN186" i="1"/>
  <c r="AB18" i="13"/>
  <c r="AB16" i="13"/>
  <c r="AN235" i="1"/>
  <c r="AN233" i="1" s="1"/>
  <c r="AN238" i="1" s="1"/>
  <c r="AN203" i="1"/>
  <c r="AB25" i="13"/>
  <c r="AN162" i="1"/>
  <c r="AB21" i="13"/>
  <c r="T6" i="13"/>
  <c r="Q6" i="13"/>
  <c r="AN177" i="1"/>
  <c r="AN104" i="1"/>
  <c r="AB12" i="13"/>
  <c r="I18" i="13"/>
  <c r="J18" i="13" s="1"/>
  <c r="I17" i="13"/>
  <c r="J17" i="13" s="1"/>
  <c r="I16" i="13"/>
  <c r="J16" i="13" s="1"/>
  <c r="Q4" i="13"/>
  <c r="T4" i="13"/>
  <c r="I23" i="13"/>
  <c r="J23" i="13" s="1"/>
  <c r="AN137" i="1"/>
  <c r="AN121" i="1"/>
  <c r="AN161" i="1"/>
  <c r="AN160" i="1" s="1"/>
  <c r="AN165" i="1" s="1"/>
  <c r="AN129" i="1"/>
  <c r="AN105" i="1"/>
  <c r="Y8" i="13"/>
  <c r="W14" i="13"/>
  <c r="Y15" i="13"/>
  <c r="W5" i="13"/>
  <c r="X14" i="13"/>
  <c r="X5" i="13"/>
  <c r="W23" i="13"/>
  <c r="Y23" i="13" s="1"/>
  <c r="AS138" i="1"/>
  <c r="AS136" i="1" s="1"/>
  <c r="AS142" i="1" s="1"/>
  <c r="D6" i="13"/>
  <c r="AU5" i="1"/>
  <c r="AU11" i="1" s="1"/>
  <c r="D3" i="13"/>
  <c r="AU13" i="1"/>
  <c r="AU19" i="1" s="1"/>
  <c r="V12" i="13"/>
  <c r="D4" i="13"/>
  <c r="AN42" i="11"/>
  <c r="AN64" i="11"/>
  <c r="AN153" i="1"/>
  <c r="AY15" i="1"/>
  <c r="X4" i="13"/>
  <c r="AY7" i="1"/>
  <c r="X3" i="13"/>
  <c r="AN227" i="1"/>
  <c r="AY14" i="1"/>
  <c r="W4" i="13"/>
  <c r="AY6" i="1"/>
  <c r="W3" i="13"/>
  <c r="AT94" i="9"/>
  <c r="V28" i="13"/>
  <c r="V27" i="13"/>
  <c r="V25" i="13"/>
  <c r="AS94" i="2"/>
  <c r="D15" i="13"/>
  <c r="V15" i="13" s="1"/>
  <c r="V26" i="13"/>
  <c r="D24" i="13"/>
  <c r="V24" i="13" s="1"/>
  <c r="AN113" i="1"/>
  <c r="AN61" i="11"/>
  <c r="AT95" i="2"/>
  <c r="AS39" i="11"/>
  <c r="AX59" i="2"/>
  <c r="AX186" i="1" s="1"/>
  <c r="AX43" i="2"/>
  <c r="AX161" i="1" s="1"/>
  <c r="AX39" i="2"/>
  <c r="AX129" i="1" s="1"/>
  <c r="AN38" i="11"/>
  <c r="AS43" i="11"/>
  <c r="AS62" i="11"/>
  <c r="AS18" i="1"/>
  <c r="AP19" i="1"/>
  <c r="AS37" i="11"/>
  <c r="AS64" i="11"/>
  <c r="AV42" i="11"/>
  <c r="AS65" i="11"/>
  <c r="AS63" i="11"/>
  <c r="AS61" i="11"/>
  <c r="AS59" i="11"/>
  <c r="AS129" i="1"/>
  <c r="AS128" i="1" s="1"/>
  <c r="AS133" i="1" s="1"/>
  <c r="AS235" i="1"/>
  <c r="AS233" i="1" s="1"/>
  <c r="AS238" i="1" s="1"/>
  <c r="AS105" i="1"/>
  <c r="AS103" i="1" s="1"/>
  <c r="AS109" i="1" s="1"/>
  <c r="AS36" i="11"/>
  <c r="AS203" i="1"/>
  <c r="AS201" i="1" s="1"/>
  <c r="AS206" i="1" s="1"/>
  <c r="AS42" i="11"/>
  <c r="AN41" i="11"/>
  <c r="AN89" i="9"/>
  <c r="AS219" i="1"/>
  <c r="AS217" i="1" s="1"/>
  <c r="AS223" i="1" s="1"/>
  <c r="AS187" i="1"/>
  <c r="AS185" i="1" s="1"/>
  <c r="AS190" i="1" s="1"/>
  <c r="AO95" i="2"/>
  <c r="AT94" i="2"/>
  <c r="AT91" i="2"/>
  <c r="AO91" i="2"/>
  <c r="AQ13" i="1"/>
  <c r="AQ18" i="1" s="1"/>
  <c r="AS90" i="2"/>
  <c r="AN122" i="1"/>
  <c r="AN138" i="1"/>
  <c r="AS38" i="11"/>
  <c r="AN63" i="11"/>
  <c r="AN59" i="11"/>
  <c r="AN43" i="11"/>
  <c r="AS60" i="11"/>
  <c r="AS58" i="11"/>
  <c r="AT10" i="1"/>
  <c r="AN39" i="11"/>
  <c r="AT18" i="1"/>
  <c r="AN145" i="1"/>
  <c r="AY40" i="9"/>
  <c r="AY138" i="1" s="1"/>
  <c r="AO89" i="2"/>
  <c r="AO91" i="9"/>
  <c r="AN93" i="2"/>
  <c r="AN187" i="1"/>
  <c r="AY38" i="9"/>
  <c r="AY122" i="1" s="1"/>
  <c r="AY38" i="2"/>
  <c r="AY121" i="1" s="1"/>
  <c r="AY36" i="2"/>
  <c r="AY104" i="1" s="1"/>
  <c r="AU96" i="2"/>
  <c r="AP96" i="2"/>
  <c r="AU92" i="2"/>
  <c r="AP92" i="2"/>
  <c r="AU89" i="2"/>
  <c r="AN219" i="1"/>
  <c r="AN62" i="11"/>
  <c r="AN60" i="11"/>
  <c r="AN58" i="11"/>
  <c r="AS41" i="11"/>
  <c r="AN37" i="11"/>
  <c r="AY63" i="2"/>
  <c r="AY218" i="1" s="1"/>
  <c r="AY59" i="2"/>
  <c r="AY186" i="1" s="1"/>
  <c r="AT96" i="2"/>
  <c r="AT92" i="2"/>
  <c r="AO92" i="2"/>
  <c r="AO90" i="2"/>
  <c r="AX65" i="9"/>
  <c r="AX235" i="1" s="1"/>
  <c r="AX61" i="9"/>
  <c r="AX203" i="1" s="1"/>
  <c r="AX59" i="9"/>
  <c r="AX43" i="9"/>
  <c r="AX39" i="9"/>
  <c r="AX130" i="1" s="1"/>
  <c r="AX37" i="9"/>
  <c r="AX114" i="1" s="1"/>
  <c r="AS96" i="2"/>
  <c r="AY62" i="9"/>
  <c r="AY211" i="1" s="1"/>
  <c r="AY42" i="9"/>
  <c r="AY154" i="1" s="1"/>
  <c r="AQ94" i="9"/>
  <c r="AV90" i="9"/>
  <c r="AY64" i="2"/>
  <c r="AY60" i="2"/>
  <c r="AY194" i="1" s="1"/>
  <c r="AY42" i="2"/>
  <c r="AX62" i="9"/>
  <c r="AX211" i="1" s="1"/>
  <c r="AT89" i="9"/>
  <c r="AS122" i="1"/>
  <c r="AS120" i="1" s="1"/>
  <c r="AS126" i="1" s="1"/>
  <c r="AN96" i="9"/>
  <c r="AO18" i="1"/>
  <c r="AN211" i="1"/>
  <c r="AN209" i="1" s="1"/>
  <c r="AN214" i="1" s="1"/>
  <c r="AN178" i="1"/>
  <c r="AS146" i="1"/>
  <c r="AS144" i="1" s="1"/>
  <c r="AS149" i="1" s="1"/>
  <c r="AN114" i="1"/>
  <c r="AY64" i="9"/>
  <c r="AY227" i="1" s="1"/>
  <c r="AY58" i="9"/>
  <c r="AY178" i="1" s="1"/>
  <c r="AV94" i="9"/>
  <c r="AQ90" i="9"/>
  <c r="AX62" i="2"/>
  <c r="AX210" i="1" s="1"/>
  <c r="AX58" i="2"/>
  <c r="AX177" i="1" s="1"/>
  <c r="AX36" i="2"/>
  <c r="AX104" i="1" s="1"/>
  <c r="AT89" i="2"/>
  <c r="AT96" i="9"/>
  <c r="AT95" i="9"/>
  <c r="AO95" i="9"/>
  <c r="AT92" i="9"/>
  <c r="AO90" i="9"/>
  <c r="AU95" i="9"/>
  <c r="AP95" i="9"/>
  <c r="AU91" i="9"/>
  <c r="AP91" i="9"/>
  <c r="AP89" i="9"/>
  <c r="AN36" i="11"/>
  <c r="AV64" i="11"/>
  <c r="AV62" i="11"/>
  <c r="AV58" i="11"/>
  <c r="AY60" i="9"/>
  <c r="AY195" i="1" s="1"/>
  <c r="AN95" i="9"/>
  <c r="AN10" i="1"/>
  <c r="AO14" i="11"/>
  <c r="AO31" i="1"/>
  <c r="AO194" i="1"/>
  <c r="AO121" i="1"/>
  <c r="AX20" i="2"/>
  <c r="AO80" i="1"/>
  <c r="AO81" i="1"/>
  <c r="AX18" i="2"/>
  <c r="AO63" i="1"/>
  <c r="AX16" i="2"/>
  <c r="AO47" i="1"/>
  <c r="AT39" i="1"/>
  <c r="AO39" i="1"/>
  <c r="AO60" i="11"/>
  <c r="AO195" i="1"/>
  <c r="AO40" i="11"/>
  <c r="AO138" i="1"/>
  <c r="AY19" i="9"/>
  <c r="AT19" i="11"/>
  <c r="AT72" i="1"/>
  <c r="AT18" i="11"/>
  <c r="AT64" i="1"/>
  <c r="AT17" i="11"/>
  <c r="AT56" i="1"/>
  <c r="AX15" i="9"/>
  <c r="AO15" i="11"/>
  <c r="AO40" i="1"/>
  <c r="AS193" i="1"/>
  <c r="AS198" i="1" s="1"/>
  <c r="AU177" i="1"/>
  <c r="AP63" i="1"/>
  <c r="AP61" i="11"/>
  <c r="AP203" i="1"/>
  <c r="AP39" i="11"/>
  <c r="AP130" i="1"/>
  <c r="AP17" i="11"/>
  <c r="AP56" i="1"/>
  <c r="AS90" i="9"/>
  <c r="AQ226" i="1"/>
  <c r="AQ81" i="1"/>
  <c r="AQ80" i="1"/>
  <c r="AV47" i="1"/>
  <c r="AQ90" i="2"/>
  <c r="AQ43" i="11"/>
  <c r="AQ162" i="1"/>
  <c r="AQ160" i="1" s="1"/>
  <c r="AQ165" i="1" s="1"/>
  <c r="AQ38" i="11"/>
  <c r="AQ122" i="1"/>
  <c r="AQ20" i="11"/>
  <c r="AQ16" i="11"/>
  <c r="AQ48" i="1"/>
  <c r="AT30" i="1"/>
  <c r="AU30" i="1"/>
  <c r="AV30" i="1"/>
  <c r="AT234" i="1"/>
  <c r="AT218" i="1"/>
  <c r="AT202" i="1"/>
  <c r="AT186" i="1"/>
  <c r="AT161" i="1"/>
  <c r="AT145" i="1"/>
  <c r="AT129" i="1"/>
  <c r="AT113" i="1"/>
  <c r="AT105" i="1"/>
  <c r="AO96" i="2"/>
  <c r="AO94" i="2"/>
  <c r="AT93" i="2"/>
  <c r="AO93" i="2"/>
  <c r="AT90" i="2"/>
  <c r="AQ5" i="1"/>
  <c r="AQ10" i="1" s="1"/>
  <c r="AT65" i="11"/>
  <c r="AT235" i="1"/>
  <c r="AT63" i="11"/>
  <c r="AT219" i="1"/>
  <c r="AT61" i="11"/>
  <c r="AT203" i="1"/>
  <c r="AT59" i="11"/>
  <c r="AT187" i="1"/>
  <c r="AT43" i="11"/>
  <c r="AT162" i="1"/>
  <c r="AT41" i="11"/>
  <c r="AT146" i="1"/>
  <c r="AT39" i="11"/>
  <c r="AT130" i="1"/>
  <c r="AT114" i="1"/>
  <c r="AT37" i="11"/>
  <c r="AO96" i="9"/>
  <c r="AO94" i="9"/>
  <c r="AT93" i="9"/>
  <c r="AO93" i="9"/>
  <c r="AO92" i="9"/>
  <c r="AT91" i="9"/>
  <c r="AT90" i="9"/>
  <c r="AS47" i="1"/>
  <c r="AY15" i="2"/>
  <c r="AS39" i="1"/>
  <c r="AY37" i="9"/>
  <c r="AP226" i="1"/>
  <c r="AP210" i="1"/>
  <c r="AP194" i="1"/>
  <c r="AP177" i="1"/>
  <c r="AP153" i="1"/>
  <c r="AP137" i="1"/>
  <c r="AP121" i="1"/>
  <c r="AP104" i="1"/>
  <c r="AU71" i="1"/>
  <c r="AP71" i="1"/>
  <c r="AU93" i="2"/>
  <c r="AP93" i="2"/>
  <c r="AU39" i="1"/>
  <c r="AP39" i="1"/>
  <c r="AU64" i="11"/>
  <c r="AU227" i="1"/>
  <c r="AU62" i="11"/>
  <c r="AU211" i="1"/>
  <c r="AU60" i="11"/>
  <c r="AU195" i="1"/>
  <c r="AU58" i="11"/>
  <c r="AU178" i="1"/>
  <c r="AU42" i="11"/>
  <c r="AU154" i="1"/>
  <c r="AU40" i="11"/>
  <c r="AU138" i="1"/>
  <c r="AU38" i="11"/>
  <c r="AU122" i="1"/>
  <c r="AU36" i="11"/>
  <c r="AU96" i="9"/>
  <c r="AP96" i="9"/>
  <c r="AU18" i="11"/>
  <c r="AU64" i="1"/>
  <c r="AP18" i="11"/>
  <c r="AP64" i="1"/>
  <c r="AU92" i="9"/>
  <c r="AP92" i="9"/>
  <c r="AU89" i="9"/>
  <c r="AN19" i="1"/>
  <c r="AY61" i="2"/>
  <c r="AN95" i="2"/>
  <c r="AY17" i="2"/>
  <c r="AS55" i="1"/>
  <c r="AN39" i="1"/>
  <c r="AX15" i="2"/>
  <c r="AN93" i="9"/>
  <c r="AN91" i="9"/>
  <c r="AV218" i="1"/>
  <c r="AV202" i="1"/>
  <c r="AV186" i="1"/>
  <c r="AV161" i="1"/>
  <c r="AV152" i="1"/>
  <c r="AV158" i="1" s="1"/>
  <c r="AV129" i="1"/>
  <c r="AV113" i="1"/>
  <c r="AV105" i="1"/>
  <c r="AV88" i="1"/>
  <c r="AQ88" i="1"/>
  <c r="AV95" i="2"/>
  <c r="AQ95" i="2"/>
  <c r="AV55" i="1"/>
  <c r="AQ55" i="1"/>
  <c r="AV91" i="2"/>
  <c r="AQ91" i="2"/>
  <c r="AQ89" i="2"/>
  <c r="AV65" i="11"/>
  <c r="AV235" i="1"/>
  <c r="AV61" i="11"/>
  <c r="AV41" i="11"/>
  <c r="AV146" i="1"/>
  <c r="AV39" i="11"/>
  <c r="AV130" i="1"/>
  <c r="AV37" i="11"/>
  <c r="AV114" i="1"/>
  <c r="AV21" i="11"/>
  <c r="AV89" i="1"/>
  <c r="AQ21" i="11"/>
  <c r="AQ89" i="1"/>
  <c r="AV95" i="9"/>
  <c r="AQ95" i="9"/>
  <c r="AV17" i="11"/>
  <c r="AV56" i="1"/>
  <c r="AQ56" i="1"/>
  <c r="AQ17" i="11"/>
  <c r="AV91" i="9"/>
  <c r="AQ91" i="9"/>
  <c r="AQ89" i="9"/>
  <c r="AX60" i="2"/>
  <c r="AS152" i="1"/>
  <c r="AS157" i="1" s="1"/>
  <c r="AY41" i="2"/>
  <c r="AS63" i="1"/>
  <c r="AN89" i="2"/>
  <c r="AY65" i="9"/>
  <c r="AY63" i="9"/>
  <c r="AY59" i="9"/>
  <c r="AY41" i="9"/>
  <c r="AS92" i="9"/>
  <c r="AN90" i="9"/>
  <c r="AP14" i="11"/>
  <c r="AP31" i="1"/>
  <c r="AO226" i="1"/>
  <c r="AO177" i="1"/>
  <c r="AO137" i="1"/>
  <c r="AT88" i="1"/>
  <c r="AO71" i="1"/>
  <c r="AO55" i="1"/>
  <c r="AO64" i="11"/>
  <c r="AO227" i="1"/>
  <c r="AO58" i="11"/>
  <c r="AO178" i="1"/>
  <c r="AO38" i="11"/>
  <c r="AO122" i="1"/>
  <c r="AT21" i="11"/>
  <c r="AT89" i="1"/>
  <c r="AT20" i="11"/>
  <c r="AO18" i="11"/>
  <c r="AO64" i="1"/>
  <c r="AT16" i="11"/>
  <c r="AT48" i="1"/>
  <c r="AT15" i="11"/>
  <c r="AT40" i="1"/>
  <c r="AS225" i="1"/>
  <c r="AS230" i="1" s="1"/>
  <c r="AX64" i="9"/>
  <c r="AN20" i="11"/>
  <c r="AX20" i="9"/>
  <c r="AU226" i="1"/>
  <c r="AU194" i="1"/>
  <c r="AU137" i="1"/>
  <c r="AP65" i="11"/>
  <c r="AP235" i="1"/>
  <c r="AP59" i="11"/>
  <c r="AP187" i="1"/>
  <c r="AP41" i="11"/>
  <c r="AP146" i="1"/>
  <c r="AP37" i="11"/>
  <c r="AP114" i="1"/>
  <c r="AP21" i="11"/>
  <c r="AP89" i="1"/>
  <c r="AN81" i="1"/>
  <c r="AN80" i="1"/>
  <c r="AN18" i="11"/>
  <c r="AN64" i="1"/>
  <c r="AX18" i="9"/>
  <c r="AN16" i="11"/>
  <c r="AN48" i="1"/>
  <c r="AX16" i="9"/>
  <c r="AQ194" i="1"/>
  <c r="AQ121" i="1"/>
  <c r="AQ94" i="2"/>
  <c r="AV90" i="2"/>
  <c r="AQ42" i="11"/>
  <c r="AQ154" i="1"/>
  <c r="AQ152" i="1" s="1"/>
  <c r="AQ157" i="1" s="1"/>
  <c r="AQ36" i="11"/>
  <c r="AV20" i="11"/>
  <c r="AS56" i="1"/>
  <c r="AS17" i="11"/>
  <c r="AN15" i="11"/>
  <c r="AN40" i="1"/>
  <c r="AX14" i="2"/>
  <c r="AO30" i="1"/>
  <c r="AP30" i="1"/>
  <c r="AQ30" i="1"/>
  <c r="AO234" i="1"/>
  <c r="AO218" i="1"/>
  <c r="AO202" i="1"/>
  <c r="AO186" i="1"/>
  <c r="AO161" i="1"/>
  <c r="AO145" i="1"/>
  <c r="AO129" i="1"/>
  <c r="AO105" i="1"/>
  <c r="AO113" i="1"/>
  <c r="AX13" i="1"/>
  <c r="AX19" i="1" s="1"/>
  <c r="AX5" i="1"/>
  <c r="AX10" i="1" s="1"/>
  <c r="AO65" i="11"/>
  <c r="AO235" i="1"/>
  <c r="AO63" i="11"/>
  <c r="AO219" i="1"/>
  <c r="AO61" i="11"/>
  <c r="AO203" i="1"/>
  <c r="AO59" i="11"/>
  <c r="AO187" i="1"/>
  <c r="AO43" i="11"/>
  <c r="AO162" i="1"/>
  <c r="AO41" i="11"/>
  <c r="AO146" i="1"/>
  <c r="AO39" i="11"/>
  <c r="AO130" i="1"/>
  <c r="AO37" i="11"/>
  <c r="AO114" i="1"/>
  <c r="AX65" i="2"/>
  <c r="AS209" i="1"/>
  <c r="AS214" i="1" s="1"/>
  <c r="AX40" i="2"/>
  <c r="AS112" i="1"/>
  <c r="AS117" i="1" s="1"/>
  <c r="AS81" i="1"/>
  <c r="AS80" i="1"/>
  <c r="AY19" i="2"/>
  <c r="AS71" i="1"/>
  <c r="AS91" i="2"/>
  <c r="AN17" i="11"/>
  <c r="AN56" i="1"/>
  <c r="AU234" i="1"/>
  <c r="AU218" i="1"/>
  <c r="AU202" i="1"/>
  <c r="AU186" i="1"/>
  <c r="AU161" i="1"/>
  <c r="AU145" i="1"/>
  <c r="AU129" i="1"/>
  <c r="AU113" i="1"/>
  <c r="AU105" i="1"/>
  <c r="AY20" i="2"/>
  <c r="AU81" i="1"/>
  <c r="AU80" i="1"/>
  <c r="AP81" i="1"/>
  <c r="AP80" i="1"/>
  <c r="AU94" i="2"/>
  <c r="AP94" i="2"/>
  <c r="AY16" i="2"/>
  <c r="AU47" i="1"/>
  <c r="AP47" i="1"/>
  <c r="AU90" i="2"/>
  <c r="AP90" i="2"/>
  <c r="AP64" i="11"/>
  <c r="AP227" i="1"/>
  <c r="AP62" i="11"/>
  <c r="AP211" i="1"/>
  <c r="AP60" i="11"/>
  <c r="AP195" i="1"/>
  <c r="AP58" i="11"/>
  <c r="AP178" i="1"/>
  <c r="AP42" i="11"/>
  <c r="AP154" i="1"/>
  <c r="AP40" i="11"/>
  <c r="AP138" i="1"/>
  <c r="AP38" i="11"/>
  <c r="AP122" i="1"/>
  <c r="AP36" i="11"/>
  <c r="AU19" i="11"/>
  <c r="AU72" i="1"/>
  <c r="AP19" i="11"/>
  <c r="AP72" i="1"/>
  <c r="AU93" i="9"/>
  <c r="AP93" i="9"/>
  <c r="AY15" i="9"/>
  <c r="AU15" i="11"/>
  <c r="AU40" i="1"/>
  <c r="AP15" i="11"/>
  <c r="AP40" i="1"/>
  <c r="AS11" i="1"/>
  <c r="AY65" i="2"/>
  <c r="AS92" i="2"/>
  <c r="AN90" i="2"/>
  <c r="AX63" i="9"/>
  <c r="AY61" i="9"/>
  <c r="AY20" i="9"/>
  <c r="AS20" i="11"/>
  <c r="AS72" i="1"/>
  <c r="AS19" i="11"/>
  <c r="AY18" i="9"/>
  <c r="AS18" i="11"/>
  <c r="AS64" i="1"/>
  <c r="AY16" i="9"/>
  <c r="AS16" i="11"/>
  <c r="AS48" i="1"/>
  <c r="AQ234" i="1"/>
  <c r="AQ218" i="1"/>
  <c r="AQ202" i="1"/>
  <c r="AQ186" i="1"/>
  <c r="AQ145" i="1"/>
  <c r="AQ129" i="1"/>
  <c r="AQ113" i="1"/>
  <c r="AQ105" i="1"/>
  <c r="AV96" i="2"/>
  <c r="AQ96" i="2"/>
  <c r="AV63" i="1"/>
  <c r="AQ63" i="1"/>
  <c r="AV92" i="2"/>
  <c r="AQ92" i="2"/>
  <c r="AV89" i="2"/>
  <c r="AQ65" i="11"/>
  <c r="AQ235" i="1"/>
  <c r="AQ63" i="11"/>
  <c r="AQ62" i="11"/>
  <c r="AQ211" i="1"/>
  <c r="AQ61" i="11"/>
  <c r="AQ203" i="1"/>
  <c r="AQ59" i="11"/>
  <c r="AQ41" i="11"/>
  <c r="AQ146" i="1"/>
  <c r="AQ39" i="11"/>
  <c r="AQ130" i="1"/>
  <c r="AQ37" i="11"/>
  <c r="AQ114" i="1"/>
  <c r="AV96" i="9"/>
  <c r="AQ96" i="9"/>
  <c r="AV18" i="11"/>
  <c r="AV64" i="1"/>
  <c r="AQ18" i="11"/>
  <c r="AQ64" i="1"/>
  <c r="AV92" i="9"/>
  <c r="AQ92" i="9"/>
  <c r="AV89" i="9"/>
  <c r="AX61" i="2"/>
  <c r="AS160" i="1"/>
  <c r="AS166" i="1" s="1"/>
  <c r="AX41" i="2"/>
  <c r="AN71" i="1"/>
  <c r="AX19" i="2"/>
  <c r="AS93" i="2"/>
  <c r="AN55" i="1"/>
  <c r="AX17" i="2"/>
  <c r="AN47" i="1"/>
  <c r="AN30" i="1"/>
  <c r="AX58" i="9"/>
  <c r="AX40" i="9"/>
  <c r="AY39" i="9"/>
  <c r="AX38" i="9"/>
  <c r="AS89" i="1"/>
  <c r="AS21" i="11"/>
  <c r="AN19" i="11"/>
  <c r="AN72" i="1"/>
  <c r="AN14" i="11"/>
  <c r="AN31" i="1"/>
  <c r="AQ14" i="11"/>
  <c r="AQ31" i="1"/>
  <c r="AO210" i="1"/>
  <c r="AO153" i="1"/>
  <c r="AO104" i="1"/>
  <c r="AO88" i="1"/>
  <c r="AT81" i="1"/>
  <c r="AT80" i="1"/>
  <c r="AT71" i="1"/>
  <c r="AY18" i="2"/>
  <c r="AT63" i="1"/>
  <c r="AT55" i="1"/>
  <c r="AT47" i="1"/>
  <c r="AO62" i="11"/>
  <c r="AO211" i="1"/>
  <c r="AO42" i="11"/>
  <c r="AO154" i="1"/>
  <c r="AO36" i="11"/>
  <c r="AX21" i="9"/>
  <c r="AO21" i="11"/>
  <c r="AO89" i="1"/>
  <c r="AO20" i="11"/>
  <c r="AX19" i="9"/>
  <c r="AO19" i="11"/>
  <c r="AO72" i="1"/>
  <c r="AX17" i="9"/>
  <c r="AO17" i="11"/>
  <c r="AO56" i="1"/>
  <c r="AO16" i="11"/>
  <c r="AO48" i="1"/>
  <c r="AX64" i="2"/>
  <c r="AX60" i="9"/>
  <c r="AU210" i="1"/>
  <c r="AU153" i="1"/>
  <c r="AU121" i="1"/>
  <c r="AU104" i="1"/>
  <c r="AU63" i="1"/>
  <c r="AP63" i="11"/>
  <c r="AP219" i="1"/>
  <c r="AP162" i="1"/>
  <c r="AP43" i="11"/>
  <c r="AY21" i="9"/>
  <c r="AU21" i="11"/>
  <c r="AU89" i="1"/>
  <c r="AY17" i="9"/>
  <c r="AU17" i="11"/>
  <c r="AU56" i="1"/>
  <c r="AY58" i="2"/>
  <c r="AQ210" i="1"/>
  <c r="AQ177" i="1"/>
  <c r="AQ176" i="1" s="1"/>
  <c r="AQ181" i="1" s="1"/>
  <c r="AQ137" i="1"/>
  <c r="AQ104" i="1"/>
  <c r="AV81" i="1"/>
  <c r="AV80" i="1"/>
  <c r="AV94" i="2"/>
  <c r="AQ47" i="1"/>
  <c r="AQ64" i="11"/>
  <c r="AQ60" i="11"/>
  <c r="AQ195" i="1"/>
  <c r="AQ58" i="11"/>
  <c r="AQ40" i="11"/>
  <c r="AQ138" i="1"/>
  <c r="AV16" i="11"/>
  <c r="AV48" i="1"/>
  <c r="AN96" i="2"/>
  <c r="AS89" i="2"/>
  <c r="AS30" i="1"/>
  <c r="AS14" i="11"/>
  <c r="AS31" i="1"/>
  <c r="AT14" i="11"/>
  <c r="AT31" i="1"/>
  <c r="AU14" i="11"/>
  <c r="AU31" i="1"/>
  <c r="AV14" i="11"/>
  <c r="AV31" i="1"/>
  <c r="AT226" i="1"/>
  <c r="AT210" i="1"/>
  <c r="AT194" i="1"/>
  <c r="AT177" i="1"/>
  <c r="AT153" i="1"/>
  <c r="AT137" i="1"/>
  <c r="AT121" i="1"/>
  <c r="AT104" i="1"/>
  <c r="AV13" i="1"/>
  <c r="AV18" i="1" s="1"/>
  <c r="AV5" i="1"/>
  <c r="AV10" i="1" s="1"/>
  <c r="AO10" i="1"/>
  <c r="AT64" i="11"/>
  <c r="AT227" i="1"/>
  <c r="AT62" i="11"/>
  <c r="AT211" i="1"/>
  <c r="AT60" i="11"/>
  <c r="AT195" i="1"/>
  <c r="AT58" i="11"/>
  <c r="AT178" i="1"/>
  <c r="AT42" i="11"/>
  <c r="AT154" i="1"/>
  <c r="AT40" i="11"/>
  <c r="AT138" i="1"/>
  <c r="AT38" i="11"/>
  <c r="AT122" i="1"/>
  <c r="AT36" i="11"/>
  <c r="AO89" i="9"/>
  <c r="AY62" i="2"/>
  <c r="AX42" i="2"/>
  <c r="AX38" i="2"/>
  <c r="AY37" i="2"/>
  <c r="AS95" i="2"/>
  <c r="AN63" i="1"/>
  <c r="AY36" i="9"/>
  <c r="AN92" i="9"/>
  <c r="AS89" i="9"/>
  <c r="AP234" i="1"/>
  <c r="AP218" i="1"/>
  <c r="AP202" i="1"/>
  <c r="AP186" i="1"/>
  <c r="AP161" i="1"/>
  <c r="AP145" i="1"/>
  <c r="AP129" i="1"/>
  <c r="AP113" i="1"/>
  <c r="AP105" i="1"/>
  <c r="AU88" i="1"/>
  <c r="AP88" i="1"/>
  <c r="AU95" i="2"/>
  <c r="AP95" i="2"/>
  <c r="AU55" i="1"/>
  <c r="AP55" i="1"/>
  <c r="AU91" i="2"/>
  <c r="AP91" i="2"/>
  <c r="AP89" i="2"/>
  <c r="AU65" i="11"/>
  <c r="AU235" i="1"/>
  <c r="AU63" i="11"/>
  <c r="AU219" i="1"/>
  <c r="AU61" i="11"/>
  <c r="AU203" i="1"/>
  <c r="AU59" i="11"/>
  <c r="AU187" i="1"/>
  <c r="AU43" i="11"/>
  <c r="AU162" i="1"/>
  <c r="AU41" i="11"/>
  <c r="AU146" i="1"/>
  <c r="AU39" i="11"/>
  <c r="AU130" i="1"/>
  <c r="AU37" i="11"/>
  <c r="AU114" i="1"/>
  <c r="AU20" i="11"/>
  <c r="AP20" i="11"/>
  <c r="AU94" i="9"/>
  <c r="AP94" i="9"/>
  <c r="AU16" i="11"/>
  <c r="AU48" i="1"/>
  <c r="AP48" i="1"/>
  <c r="AP16" i="11"/>
  <c r="AU90" i="9"/>
  <c r="AP90" i="9"/>
  <c r="AS176" i="1"/>
  <c r="AS182" i="1" s="1"/>
  <c r="AY40" i="2"/>
  <c r="AX37" i="2"/>
  <c r="AY21" i="2"/>
  <c r="AS88" i="1"/>
  <c r="AY43" i="9"/>
  <c r="AX42" i="9"/>
  <c r="AX41" i="9"/>
  <c r="AX36" i="9"/>
  <c r="AN21" i="11"/>
  <c r="AN89" i="1"/>
  <c r="AS95" i="9"/>
  <c r="AS94" i="9"/>
  <c r="AS93" i="9"/>
  <c r="AS91" i="9"/>
  <c r="AS15" i="11"/>
  <c r="AS40" i="1"/>
  <c r="AV226" i="1"/>
  <c r="AV210" i="1"/>
  <c r="AV194" i="1"/>
  <c r="AV177" i="1"/>
  <c r="AV137" i="1"/>
  <c r="AV121" i="1"/>
  <c r="AV104" i="1"/>
  <c r="AV71" i="1"/>
  <c r="AQ71" i="1"/>
  <c r="AV93" i="2"/>
  <c r="AQ93" i="2"/>
  <c r="AV39" i="1"/>
  <c r="AQ39" i="1"/>
  <c r="AV63" i="11"/>
  <c r="AV60" i="11"/>
  <c r="AV195" i="1"/>
  <c r="AV59" i="11"/>
  <c r="AV43" i="11"/>
  <c r="AV40" i="11"/>
  <c r="AV138" i="1"/>
  <c r="AV38" i="11"/>
  <c r="AV122" i="1"/>
  <c r="AV36" i="11"/>
  <c r="AV19" i="11"/>
  <c r="AV72" i="1"/>
  <c r="AQ19" i="11"/>
  <c r="AQ72" i="1"/>
  <c r="AV93" i="9"/>
  <c r="AQ93" i="9"/>
  <c r="AV15" i="11"/>
  <c r="AV40" i="1"/>
  <c r="AQ15" i="11"/>
  <c r="AQ40" i="1"/>
  <c r="AX63" i="2"/>
  <c r="AY43" i="2"/>
  <c r="AY39" i="2"/>
  <c r="AN88" i="1"/>
  <c r="AX21" i="2"/>
  <c r="AN94" i="2"/>
  <c r="AN92" i="2"/>
  <c r="AN91" i="2"/>
  <c r="AS96" i="9"/>
  <c r="AN94" i="9"/>
  <c r="AP11" i="1"/>
  <c r="AY14" i="9"/>
  <c r="AY14" i="2"/>
  <c r="AX14" i="9"/>
  <c r="AI62" i="11"/>
  <c r="AE82" i="9"/>
  <c r="AE85" i="9"/>
  <c r="AF6" i="9"/>
  <c r="AE6" i="9"/>
  <c r="AE80" i="9"/>
  <c r="AE83" i="9"/>
  <c r="AE78" i="9"/>
  <c r="AE9" i="9"/>
  <c r="AF9" i="9"/>
  <c r="AE86" i="9"/>
  <c r="AE81" i="9"/>
  <c r="AE84" i="9"/>
  <c r="AE11" i="9"/>
  <c r="AE33" i="9"/>
  <c r="AE46" i="9" s="1"/>
  <c r="AE55" i="9"/>
  <c r="AE72" i="9" s="1"/>
  <c r="AE79" i="9"/>
  <c r="AE15" i="11"/>
  <c r="B170" i="1"/>
  <c r="B174" i="1" s="1"/>
  <c r="B169" i="1"/>
  <c r="B173" i="1" s="1"/>
  <c r="B177" i="1" s="1"/>
  <c r="B181" i="1" s="1"/>
  <c r="B186" i="1" s="1"/>
  <c r="B239" i="1"/>
  <c r="B243" i="1" s="1"/>
  <c r="B247" i="1" s="1"/>
  <c r="B238" i="1"/>
  <c r="B242" i="1" s="1"/>
  <c r="B246" i="1" s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AA233" i="1" s="1"/>
  <c r="Z235" i="1"/>
  <c r="Y235" i="1"/>
  <c r="X235" i="1"/>
  <c r="W235" i="1"/>
  <c r="W233" i="1" s="1"/>
  <c r="V235" i="1"/>
  <c r="U235" i="1"/>
  <c r="T235" i="1"/>
  <c r="S235" i="1"/>
  <c r="S233" i="1" s="1"/>
  <c r="R235" i="1"/>
  <c r="Q235" i="1"/>
  <c r="P235" i="1"/>
  <c r="O235" i="1"/>
  <c r="O233" i="1" s="1"/>
  <c r="N235" i="1"/>
  <c r="M235" i="1"/>
  <c r="L235" i="1"/>
  <c r="K235" i="1"/>
  <c r="K233" i="1" s="1"/>
  <c r="J235" i="1"/>
  <c r="I235" i="1"/>
  <c r="H235" i="1"/>
  <c r="G235" i="1"/>
  <c r="G233" i="1" s="1"/>
  <c r="F235" i="1"/>
  <c r="E235" i="1"/>
  <c r="D235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1" i="1"/>
  <c r="B230" i="1"/>
  <c r="B223" i="1"/>
  <c r="B222" i="1"/>
  <c r="B215" i="1"/>
  <c r="B214" i="1"/>
  <c r="B207" i="1"/>
  <c r="B206" i="1"/>
  <c r="F178" i="1"/>
  <c r="J178" i="1"/>
  <c r="K178" i="1"/>
  <c r="Q178" i="1"/>
  <c r="V178" i="1"/>
  <c r="Z178" i="1"/>
  <c r="AA178" i="1"/>
  <c r="AG178" i="1"/>
  <c r="AL178" i="1"/>
  <c r="H187" i="1"/>
  <c r="K187" i="1"/>
  <c r="R187" i="1"/>
  <c r="X187" i="1"/>
  <c r="AH187" i="1"/>
  <c r="D195" i="1"/>
  <c r="G195" i="1"/>
  <c r="I195" i="1"/>
  <c r="O195" i="1"/>
  <c r="T195" i="1"/>
  <c r="Y195" i="1"/>
  <c r="AE195" i="1"/>
  <c r="AJ195" i="1"/>
  <c r="H203" i="1"/>
  <c r="M203" i="1"/>
  <c r="P203" i="1"/>
  <c r="X203" i="1"/>
  <c r="AF203" i="1"/>
  <c r="AE211" i="1"/>
  <c r="Y219" i="1"/>
  <c r="AA219" i="1"/>
  <c r="I105" i="1"/>
  <c r="Y105" i="1"/>
  <c r="J114" i="1"/>
  <c r="Z114" i="1"/>
  <c r="H122" i="1"/>
  <c r="X122" i="1"/>
  <c r="O146" i="1"/>
  <c r="S154" i="1"/>
  <c r="R31" i="1"/>
  <c r="U31" i="1"/>
  <c r="AH31" i="1"/>
  <c r="O40" i="1"/>
  <c r="R40" i="1"/>
  <c r="AE40" i="1"/>
  <c r="O48" i="1"/>
  <c r="L56" i="1"/>
  <c r="I64" i="1"/>
  <c r="F72" i="1"/>
  <c r="AL72" i="1"/>
  <c r="O81" i="1"/>
  <c r="AE81" i="1"/>
  <c r="AI81" i="1"/>
  <c r="D89" i="1"/>
  <c r="T89" i="1"/>
  <c r="AJ89" i="1"/>
  <c r="D83" i="9"/>
  <c r="E15" i="1"/>
  <c r="U15" i="1"/>
  <c r="AK15" i="1"/>
  <c r="L7" i="1"/>
  <c r="Q7" i="1"/>
  <c r="AB7" i="1"/>
  <c r="S15" i="13" l="1"/>
  <c r="S24" i="13"/>
  <c r="AN103" i="1"/>
  <c r="AN109" i="1" s="1"/>
  <c r="S4" i="13"/>
  <c r="AN225" i="1"/>
  <c r="AN231" i="1" s="1"/>
  <c r="AN128" i="1"/>
  <c r="AN134" i="1" s="1"/>
  <c r="AN152" i="1"/>
  <c r="AN157" i="1" s="1"/>
  <c r="AN176" i="1"/>
  <c r="AN181" i="1" s="1"/>
  <c r="AN217" i="1"/>
  <c r="AN223" i="1" s="1"/>
  <c r="E4" i="13"/>
  <c r="V4" i="13"/>
  <c r="V11" i="13"/>
  <c r="V7" i="13"/>
  <c r="E30" i="13"/>
  <c r="V30" i="13"/>
  <c r="AN136" i="1"/>
  <c r="AN141" i="1" s="1"/>
  <c r="V9" i="13"/>
  <c r="E3" i="13"/>
  <c r="V3" i="13"/>
  <c r="F6" i="13"/>
  <c r="V6" i="13"/>
  <c r="F29" i="13"/>
  <c r="V29" i="13"/>
  <c r="N20" i="13"/>
  <c r="V10" i="13"/>
  <c r="V8" i="13"/>
  <c r="AN144" i="1"/>
  <c r="AN150" i="1" s="1"/>
  <c r="N19" i="13"/>
  <c r="AN201" i="1"/>
  <c r="AN206" i="1" s="1"/>
  <c r="AB17" i="13"/>
  <c r="AN193" i="1"/>
  <c r="AN198" i="1" s="1"/>
  <c r="AA5" i="13"/>
  <c r="AB19" i="13"/>
  <c r="Z23" i="13"/>
  <c r="AB23" i="13" s="1"/>
  <c r="AB24" i="13"/>
  <c r="AN185" i="1"/>
  <c r="AN191" i="1" s="1"/>
  <c r="AB15" i="13"/>
  <c r="Z14" i="13"/>
  <c r="AB27" i="13"/>
  <c r="AB30" i="13"/>
  <c r="AB8" i="13"/>
  <c r="AB7" i="13"/>
  <c r="AB20" i="13"/>
  <c r="Z5" i="13"/>
  <c r="AB6" i="13"/>
  <c r="AU10" i="1"/>
  <c r="AB28" i="13"/>
  <c r="AB10" i="13"/>
  <c r="AA14" i="13"/>
  <c r="AB26" i="13"/>
  <c r="N18" i="13"/>
  <c r="AN112" i="1"/>
  <c r="AN117" i="1" s="1"/>
  <c r="N17" i="13"/>
  <c r="N21" i="13"/>
  <c r="N16" i="13"/>
  <c r="S6" i="13"/>
  <c r="S3" i="13"/>
  <c r="F4" i="13"/>
  <c r="AU18" i="1"/>
  <c r="F3" i="13"/>
  <c r="E6" i="13"/>
  <c r="F27" i="13"/>
  <c r="Y5" i="13"/>
  <c r="Y14" i="13"/>
  <c r="AO29" i="1"/>
  <c r="AO34" i="1" s="1"/>
  <c r="AX59" i="11"/>
  <c r="AS158" i="1"/>
  <c r="AS231" i="1"/>
  <c r="E27" i="13"/>
  <c r="AY5" i="1"/>
  <c r="AY10" i="1" s="1"/>
  <c r="E24" i="13"/>
  <c r="AY13" i="1"/>
  <c r="AY19" i="1" s="1"/>
  <c r="F21" i="13"/>
  <c r="Y3" i="13"/>
  <c r="Y4" i="13"/>
  <c r="AQ19" i="1"/>
  <c r="E29" i="13"/>
  <c r="F15" i="13"/>
  <c r="F24" i="13"/>
  <c r="E15" i="13"/>
  <c r="F20" i="13"/>
  <c r="F28" i="13"/>
  <c r="E26" i="13"/>
  <c r="F26" i="13"/>
  <c r="F19" i="13"/>
  <c r="F17" i="13"/>
  <c r="E28" i="13"/>
  <c r="F25" i="13"/>
  <c r="F18" i="13"/>
  <c r="E25" i="13"/>
  <c r="F30" i="13"/>
  <c r="F16" i="13"/>
  <c r="AX92" i="2"/>
  <c r="AY91" i="9"/>
  <c r="AY94" i="2"/>
  <c r="AX187" i="1"/>
  <c r="AX185" i="1" s="1"/>
  <c r="AX190" i="1" s="1"/>
  <c r="AS150" i="1"/>
  <c r="AY94" i="9"/>
  <c r="AY38" i="11"/>
  <c r="AN215" i="1"/>
  <c r="AQ182" i="1"/>
  <c r="AP233" i="1"/>
  <c r="AP238" i="1" s="1"/>
  <c r="AQ209" i="1"/>
  <c r="AQ214" i="1" s="1"/>
  <c r="AX65" i="11"/>
  <c r="AX43" i="11"/>
  <c r="AX39" i="11"/>
  <c r="AY60" i="11"/>
  <c r="AX128" i="1"/>
  <c r="AX133" i="1" s="1"/>
  <c r="AY64" i="11"/>
  <c r="AY42" i="11"/>
  <c r="AS134" i="1"/>
  <c r="AX95" i="9"/>
  <c r="AX94" i="2"/>
  <c r="AY96" i="2"/>
  <c r="AN239" i="1"/>
  <c r="AN120" i="1"/>
  <c r="AN125" i="1" s="1"/>
  <c r="AX162" i="1"/>
  <c r="AX160" i="1" s="1"/>
  <c r="AX165" i="1" s="1"/>
  <c r="AS199" i="1"/>
  <c r="AY89" i="9"/>
  <c r="AS191" i="1"/>
  <c r="AX62" i="11"/>
  <c r="AY226" i="1"/>
  <c r="AY225" i="1" s="1"/>
  <c r="AY230" i="1" s="1"/>
  <c r="AV19" i="1"/>
  <c r="AX91" i="2"/>
  <c r="AQ11" i="1"/>
  <c r="AS207" i="1"/>
  <c r="AS215" i="1"/>
  <c r="AY40" i="11"/>
  <c r="AV11" i="1"/>
  <c r="AX61" i="11"/>
  <c r="AS141" i="1"/>
  <c r="AS239" i="1"/>
  <c r="AS118" i="1"/>
  <c r="AX96" i="9"/>
  <c r="AQ112" i="1"/>
  <c r="AQ117" i="1" s="1"/>
  <c r="AY92" i="2"/>
  <c r="AY153" i="1"/>
  <c r="AY152" i="1" s="1"/>
  <c r="AY158" i="1" s="1"/>
  <c r="AY95" i="9"/>
  <c r="AX89" i="9"/>
  <c r="AQ46" i="1"/>
  <c r="AQ51" i="1" s="1"/>
  <c r="AY90" i="2"/>
  <c r="AX11" i="1"/>
  <c r="AX91" i="9"/>
  <c r="AY89" i="2"/>
  <c r="AS165" i="1"/>
  <c r="AS125" i="1"/>
  <c r="AP38" i="1"/>
  <c r="AP43" i="1" s="1"/>
  <c r="AY95" i="2"/>
  <c r="AX90" i="2"/>
  <c r="AQ79" i="1"/>
  <c r="AQ84" i="1" s="1"/>
  <c r="AY91" i="2"/>
  <c r="AX90" i="9"/>
  <c r="AX95" i="2"/>
  <c r="AO160" i="1"/>
  <c r="AO165" i="1" s="1"/>
  <c r="AO225" i="1"/>
  <c r="AO230" i="1" s="1"/>
  <c r="AY92" i="9"/>
  <c r="AS38" i="1"/>
  <c r="AS43" i="1" s="1"/>
  <c r="AX92" i="9"/>
  <c r="AO193" i="1"/>
  <c r="AO198" i="1" s="1"/>
  <c r="AV103" i="1"/>
  <c r="AV108" i="1" s="1"/>
  <c r="AS87" i="1"/>
  <c r="AS93" i="1" s="1"/>
  <c r="AU87" i="1"/>
  <c r="AU92" i="1" s="1"/>
  <c r="AT120" i="1"/>
  <c r="AT125" i="1" s="1"/>
  <c r="AT225" i="1"/>
  <c r="AT231" i="1" s="1"/>
  <c r="AV79" i="1"/>
  <c r="AV84" i="1" s="1"/>
  <c r="AY177" i="1"/>
  <c r="AU209" i="1"/>
  <c r="AU215" i="1" s="1"/>
  <c r="AX19" i="11"/>
  <c r="AX72" i="1"/>
  <c r="AO209" i="1"/>
  <c r="AO214" i="1" s="1"/>
  <c r="AN46" i="1"/>
  <c r="AN51" i="1" s="1"/>
  <c r="AX145" i="1"/>
  <c r="AQ144" i="1"/>
  <c r="AQ149" i="1" s="1"/>
  <c r="AQ233" i="1"/>
  <c r="AQ238" i="1" s="1"/>
  <c r="AY71" i="1"/>
  <c r="AX30" i="1"/>
  <c r="AQ120" i="1"/>
  <c r="AQ125" i="1" s="1"/>
  <c r="AY59" i="11"/>
  <c r="AY187" i="1"/>
  <c r="AQ54" i="1"/>
  <c r="AQ59" i="1" s="1"/>
  <c r="AU70" i="1"/>
  <c r="AU75" i="1" s="1"/>
  <c r="AP152" i="1"/>
  <c r="AP157" i="1" s="1"/>
  <c r="AP225" i="1"/>
  <c r="AP230" i="1" s="1"/>
  <c r="AO46" i="1"/>
  <c r="AO51" i="1" s="1"/>
  <c r="AX63" i="1"/>
  <c r="AX81" i="1"/>
  <c r="AX80" i="1"/>
  <c r="AY120" i="1"/>
  <c r="AY125" i="1" s="1"/>
  <c r="AX14" i="11"/>
  <c r="AX31" i="1"/>
  <c r="AX94" i="9"/>
  <c r="AS222" i="1"/>
  <c r="AY93" i="9"/>
  <c r="AX42" i="11"/>
  <c r="AX154" i="1"/>
  <c r="AY88" i="1"/>
  <c r="AS181" i="1"/>
  <c r="AP128" i="1"/>
  <c r="AP133" i="1" s="1"/>
  <c r="AP160" i="1"/>
  <c r="AP165" i="1" s="1"/>
  <c r="AP201" i="1"/>
  <c r="AP206" i="1" s="1"/>
  <c r="AN166" i="1"/>
  <c r="AN62" i="1"/>
  <c r="AN67" i="1" s="1"/>
  <c r="AX121" i="1"/>
  <c r="AN230" i="1"/>
  <c r="AQ136" i="1"/>
  <c r="AQ142" i="1" s="1"/>
  <c r="AX226" i="1"/>
  <c r="AT70" i="1"/>
  <c r="AT75" i="1" s="1"/>
  <c r="AX38" i="11"/>
  <c r="AX122" i="1"/>
  <c r="AX55" i="1"/>
  <c r="AX71" i="1"/>
  <c r="AQ62" i="1"/>
  <c r="AQ67" i="1" s="1"/>
  <c r="AY47" i="1"/>
  <c r="AP79" i="1"/>
  <c r="AP84" i="1" s="1"/>
  <c r="AU112" i="1"/>
  <c r="AU118" i="1" s="1"/>
  <c r="AU144" i="1"/>
  <c r="AU150" i="1" s="1"/>
  <c r="AU185" i="1"/>
  <c r="AU191" i="1" s="1"/>
  <c r="AU217" i="1"/>
  <c r="AU222" i="1" s="1"/>
  <c r="AS108" i="1"/>
  <c r="AO128" i="1"/>
  <c r="AO133" i="1" s="1"/>
  <c r="AO201" i="1"/>
  <c r="AO207" i="1" s="1"/>
  <c r="AO233" i="1"/>
  <c r="AO238" i="1" s="1"/>
  <c r="AP29" i="1"/>
  <c r="AP34" i="1" s="1"/>
  <c r="AQ158" i="1"/>
  <c r="AN79" i="1"/>
  <c r="AN85" i="1" s="1"/>
  <c r="AU136" i="1"/>
  <c r="AU141" i="1" s="1"/>
  <c r="AU225" i="1"/>
  <c r="AU230" i="1" s="1"/>
  <c r="AX64" i="11"/>
  <c r="AX227" i="1"/>
  <c r="AY41" i="11"/>
  <c r="AY146" i="1"/>
  <c r="AY63" i="11"/>
  <c r="AY219" i="1"/>
  <c r="AY217" i="1" s="1"/>
  <c r="AY222" i="1" s="1"/>
  <c r="AS62" i="1"/>
  <c r="AS67" i="1" s="1"/>
  <c r="AX194" i="1"/>
  <c r="AV128" i="1"/>
  <c r="AV133" i="1" s="1"/>
  <c r="AV157" i="1"/>
  <c r="AV185" i="1"/>
  <c r="AV191" i="1" s="1"/>
  <c r="AV217" i="1"/>
  <c r="AV223" i="1" s="1"/>
  <c r="AX93" i="9"/>
  <c r="AY55" i="1"/>
  <c r="AY202" i="1"/>
  <c r="AY39" i="1"/>
  <c r="AT128" i="1"/>
  <c r="AT133" i="1" s="1"/>
  <c r="AT160" i="1"/>
  <c r="AT165" i="1" s="1"/>
  <c r="AT201" i="1"/>
  <c r="AT206" i="1" s="1"/>
  <c r="AT233" i="1"/>
  <c r="AT238" i="1" s="1"/>
  <c r="AU29" i="1"/>
  <c r="AU35" i="1" s="1"/>
  <c r="AN108" i="1"/>
  <c r="AQ225" i="1"/>
  <c r="AQ231" i="1" s="1"/>
  <c r="AU176" i="1"/>
  <c r="AU181" i="1" s="1"/>
  <c r="AX47" i="1"/>
  <c r="AY58" i="11"/>
  <c r="AX88" i="1"/>
  <c r="AQ70" i="1"/>
  <c r="AQ75" i="1" s="1"/>
  <c r="AV136" i="1"/>
  <c r="AV141" i="1" s="1"/>
  <c r="AV225" i="1"/>
  <c r="AV231" i="1" s="1"/>
  <c r="AX41" i="11"/>
  <c r="AX146" i="1"/>
  <c r="AY36" i="11"/>
  <c r="AY113" i="1"/>
  <c r="AY105" i="1"/>
  <c r="AY103" i="1" s="1"/>
  <c r="AY108" i="1" s="1"/>
  <c r="AT193" i="1"/>
  <c r="AT199" i="1" s="1"/>
  <c r="AY56" i="1"/>
  <c r="AY17" i="11"/>
  <c r="AU62" i="1"/>
  <c r="AU67" i="1" s="1"/>
  <c r="AX58" i="11"/>
  <c r="AX178" i="1"/>
  <c r="AY16" i="11"/>
  <c r="AY48" i="1"/>
  <c r="AU79" i="1"/>
  <c r="AU84" i="1" s="1"/>
  <c r="AP120" i="1"/>
  <c r="AP125" i="1" s="1"/>
  <c r="AP193" i="1"/>
  <c r="AP198" i="1" s="1"/>
  <c r="AV46" i="1"/>
  <c r="AV51" i="1" s="1"/>
  <c r="AY30" i="1"/>
  <c r="AN87" i="1"/>
  <c r="AN93" i="1" s="1"/>
  <c r="AQ38" i="1"/>
  <c r="AQ43" i="1" s="1"/>
  <c r="AV70" i="1"/>
  <c r="AV75" i="1" s="1"/>
  <c r="AV120" i="1"/>
  <c r="AV125" i="1" s="1"/>
  <c r="AV176" i="1"/>
  <c r="AV182" i="1" s="1"/>
  <c r="AV209" i="1"/>
  <c r="AV215" i="1" s="1"/>
  <c r="AY43" i="11"/>
  <c r="AY162" i="1"/>
  <c r="AX105" i="1"/>
  <c r="AX103" i="1" s="1"/>
  <c r="AX108" i="1" s="1"/>
  <c r="AX113" i="1"/>
  <c r="AX112" i="1" s="1"/>
  <c r="AX117" i="1" s="1"/>
  <c r="AU54" i="1"/>
  <c r="AU60" i="1" s="1"/>
  <c r="AP87" i="1"/>
  <c r="AP92" i="1" s="1"/>
  <c r="AX153" i="1"/>
  <c r="AT103" i="1"/>
  <c r="AT108" i="1" s="1"/>
  <c r="AT136" i="1"/>
  <c r="AT141" i="1" s="1"/>
  <c r="AT176" i="1"/>
  <c r="AT182" i="1" s="1"/>
  <c r="AT209" i="1"/>
  <c r="AT214" i="1" s="1"/>
  <c r="AS29" i="1"/>
  <c r="AS34" i="1" s="1"/>
  <c r="AU103" i="1"/>
  <c r="AU109" i="1" s="1"/>
  <c r="AU152" i="1"/>
  <c r="AU158" i="1" s="1"/>
  <c r="AX21" i="11"/>
  <c r="AX89" i="1"/>
  <c r="AT46" i="1"/>
  <c r="AT52" i="1" s="1"/>
  <c r="AT62" i="1"/>
  <c r="AT67" i="1" s="1"/>
  <c r="AO87" i="1"/>
  <c r="AO92" i="1" s="1"/>
  <c r="AO152" i="1"/>
  <c r="AO158" i="1" s="1"/>
  <c r="AY39" i="11"/>
  <c r="AY130" i="1"/>
  <c r="AN29" i="1"/>
  <c r="AN34" i="1" s="1"/>
  <c r="AQ128" i="1"/>
  <c r="AQ133" i="1" s="1"/>
  <c r="AQ185" i="1"/>
  <c r="AQ191" i="1" s="1"/>
  <c r="AQ217" i="1"/>
  <c r="AQ223" i="1" s="1"/>
  <c r="AY20" i="11"/>
  <c r="AY61" i="11"/>
  <c r="AY203" i="1"/>
  <c r="AP46" i="1"/>
  <c r="AP52" i="1" s="1"/>
  <c r="AY81" i="1"/>
  <c r="AY80" i="1"/>
  <c r="AS79" i="1"/>
  <c r="AS84" i="1" s="1"/>
  <c r="AX137" i="1"/>
  <c r="AO112" i="1"/>
  <c r="AO118" i="1" s="1"/>
  <c r="AQ193" i="1"/>
  <c r="AQ199" i="1" s="1"/>
  <c r="AX20" i="11"/>
  <c r="AO54" i="1"/>
  <c r="AO60" i="1" s="1"/>
  <c r="AT87" i="1"/>
  <c r="AT93" i="1" s="1"/>
  <c r="AO176" i="1"/>
  <c r="AO182" i="1" s="1"/>
  <c r="AY65" i="11"/>
  <c r="AY235" i="1"/>
  <c r="AY145" i="1"/>
  <c r="AV54" i="1"/>
  <c r="AV59" i="1" s="1"/>
  <c r="AQ87" i="1"/>
  <c r="AQ93" i="1" s="1"/>
  <c r="AV144" i="1"/>
  <c r="AV149" i="1" s="1"/>
  <c r="AV233" i="1"/>
  <c r="AV238" i="1" s="1"/>
  <c r="AN38" i="1"/>
  <c r="AN43" i="1" s="1"/>
  <c r="AU38" i="1"/>
  <c r="AU43" i="1" s="1"/>
  <c r="AP70" i="1"/>
  <c r="AP75" i="1" s="1"/>
  <c r="AP103" i="1"/>
  <c r="AP108" i="1" s="1"/>
  <c r="AP136" i="1"/>
  <c r="AP141" i="1" s="1"/>
  <c r="AP176" i="1"/>
  <c r="AP182" i="1" s="1"/>
  <c r="AP209" i="1"/>
  <c r="AP214" i="1" s="1"/>
  <c r="AY37" i="11"/>
  <c r="AY114" i="1"/>
  <c r="AY90" i="9"/>
  <c r="AX15" i="11"/>
  <c r="AX40" i="1"/>
  <c r="AT38" i="1"/>
  <c r="AT44" i="1" s="1"/>
  <c r="AO120" i="1"/>
  <c r="AO125" i="1" s="1"/>
  <c r="AY193" i="1"/>
  <c r="AY198" i="1" s="1"/>
  <c r="AY161" i="1"/>
  <c r="AV38" i="1"/>
  <c r="AV44" i="1" s="1"/>
  <c r="AV193" i="1"/>
  <c r="AV199" i="1" s="1"/>
  <c r="AP54" i="1"/>
  <c r="AP60" i="1" s="1"/>
  <c r="AT152" i="1"/>
  <c r="AT157" i="1" s="1"/>
  <c r="AY21" i="11"/>
  <c r="AY89" i="1"/>
  <c r="AU120" i="1"/>
  <c r="AU126" i="1" s="1"/>
  <c r="AX17" i="11"/>
  <c r="AX56" i="1"/>
  <c r="AT54" i="1"/>
  <c r="AT59" i="1" s="1"/>
  <c r="AO103" i="1"/>
  <c r="AO108" i="1" s="1"/>
  <c r="AQ201" i="1"/>
  <c r="AQ206" i="1" s="1"/>
  <c r="AY18" i="11"/>
  <c r="AY64" i="1"/>
  <c r="AU46" i="1"/>
  <c r="AU51" i="1" s="1"/>
  <c r="AO70" i="1"/>
  <c r="AO75" i="1" s="1"/>
  <c r="AO136" i="1"/>
  <c r="AO142" i="1" s="1"/>
  <c r="AV87" i="1"/>
  <c r="AV92" i="1" s="1"/>
  <c r="AX39" i="1"/>
  <c r="AS54" i="1"/>
  <c r="AS60" i="1" s="1"/>
  <c r="AY93" i="2"/>
  <c r="AY19" i="11"/>
  <c r="AY72" i="1"/>
  <c r="AO38" i="1"/>
  <c r="AO44" i="1" s="1"/>
  <c r="AY96" i="9"/>
  <c r="AE24" i="9"/>
  <c r="AE88" i="9"/>
  <c r="AY14" i="11"/>
  <c r="AY31" i="1"/>
  <c r="AY129" i="1"/>
  <c r="AX218" i="1"/>
  <c r="AX36" i="11"/>
  <c r="AY137" i="1"/>
  <c r="AP112" i="1"/>
  <c r="AP118" i="1" s="1"/>
  <c r="AP144" i="1"/>
  <c r="AP149" i="1" s="1"/>
  <c r="AP185" i="1"/>
  <c r="AP190" i="1" s="1"/>
  <c r="AP217" i="1"/>
  <c r="AP223" i="1" s="1"/>
  <c r="AY210" i="1"/>
  <c r="AX96" i="2"/>
  <c r="AQ103" i="1"/>
  <c r="AQ108" i="1" s="1"/>
  <c r="AX60" i="11"/>
  <c r="AX195" i="1"/>
  <c r="AY63" i="1"/>
  <c r="AT79" i="1"/>
  <c r="AT85" i="1" s="1"/>
  <c r="AX40" i="11"/>
  <c r="AX138" i="1"/>
  <c r="AN54" i="1"/>
  <c r="AN60" i="1" s="1"/>
  <c r="AN70" i="1"/>
  <c r="AN76" i="1" s="1"/>
  <c r="AX202" i="1"/>
  <c r="AV62" i="1"/>
  <c r="AV68" i="1" s="1"/>
  <c r="AX63" i="11"/>
  <c r="AX219" i="1"/>
  <c r="AY234" i="1"/>
  <c r="AY40" i="1"/>
  <c r="AY15" i="11"/>
  <c r="AU128" i="1"/>
  <c r="AU134" i="1" s="1"/>
  <c r="AU160" i="1"/>
  <c r="AU166" i="1" s="1"/>
  <c r="AU201" i="1"/>
  <c r="AU207" i="1" s="1"/>
  <c r="AU233" i="1"/>
  <c r="AU239" i="1" s="1"/>
  <c r="AS70" i="1"/>
  <c r="AS76" i="1" s="1"/>
  <c r="AX234" i="1"/>
  <c r="AX18" i="1"/>
  <c r="AO144" i="1"/>
  <c r="AO150" i="1" s="1"/>
  <c r="AO185" i="1"/>
  <c r="AO191" i="1" s="1"/>
  <c r="AO217" i="1"/>
  <c r="AO223" i="1" s="1"/>
  <c r="AQ29" i="1"/>
  <c r="AQ35" i="1" s="1"/>
  <c r="AX16" i="11"/>
  <c r="AX48" i="1"/>
  <c r="AX18" i="11"/>
  <c r="AX64" i="1"/>
  <c r="AU193" i="1"/>
  <c r="AU198" i="1" s="1"/>
  <c r="AX89" i="2"/>
  <c r="AV112" i="1"/>
  <c r="AV118" i="1" s="1"/>
  <c r="AV160" i="1"/>
  <c r="AV166" i="1" s="1"/>
  <c r="AV201" i="1"/>
  <c r="AV207" i="1" s="1"/>
  <c r="AS46" i="1"/>
  <c r="AS52" i="1" s="1"/>
  <c r="AX93" i="2"/>
  <c r="AT112" i="1"/>
  <c r="AT118" i="1" s="1"/>
  <c r="AT144" i="1"/>
  <c r="AT150" i="1" s="1"/>
  <c r="AT185" i="1"/>
  <c r="AT190" i="1" s="1"/>
  <c r="AT217" i="1"/>
  <c r="AT223" i="1" s="1"/>
  <c r="AV29" i="1"/>
  <c r="AV35" i="1" s="1"/>
  <c r="AT29" i="1"/>
  <c r="AT35" i="1" s="1"/>
  <c r="AQ166" i="1"/>
  <c r="AP62" i="1"/>
  <c r="AP68" i="1" s="1"/>
  <c r="AO62" i="1"/>
  <c r="AO67" i="1" s="1"/>
  <c r="AO79" i="1"/>
  <c r="AO85" i="1" s="1"/>
  <c r="AX209" i="1"/>
  <c r="AX214" i="1" s="1"/>
  <c r="AX37" i="11"/>
  <c r="AY62" i="11"/>
  <c r="N233" i="1"/>
  <c r="AE233" i="1"/>
  <c r="AI233" i="1"/>
  <c r="AE53" i="9"/>
  <c r="E233" i="1"/>
  <c r="I233" i="1"/>
  <c r="M233" i="1"/>
  <c r="Q233" i="1"/>
  <c r="Q239" i="1" s="1"/>
  <c r="U233" i="1"/>
  <c r="Y233" i="1"/>
  <c r="AC233" i="1"/>
  <c r="AG233" i="1"/>
  <c r="AG238" i="1" s="1"/>
  <c r="AK233" i="1"/>
  <c r="AE51" i="9"/>
  <c r="AE49" i="9"/>
  <c r="AE47" i="9"/>
  <c r="AE52" i="9"/>
  <c r="J233" i="1"/>
  <c r="J239" i="1" s="1"/>
  <c r="AD233" i="1"/>
  <c r="AE50" i="9"/>
  <c r="AE71" i="9"/>
  <c r="Z233" i="1"/>
  <c r="Z238" i="1" s="1"/>
  <c r="AE69" i="9"/>
  <c r="AE29" i="9"/>
  <c r="AE26" i="9"/>
  <c r="AE30" i="9"/>
  <c r="AE68" i="9"/>
  <c r="AE73" i="9"/>
  <c r="AE25" i="9"/>
  <c r="AE75" i="9"/>
  <c r="AE31" i="9"/>
  <c r="AE28" i="9"/>
  <c r="AE48" i="9"/>
  <c r="AE70" i="9"/>
  <c r="AE74" i="9"/>
  <c r="AE27" i="9"/>
  <c r="AG6" i="9"/>
  <c r="Y6" i="9"/>
  <c r="I6" i="9"/>
  <c r="G122" i="1"/>
  <c r="C82" i="9"/>
  <c r="AI154" i="1"/>
  <c r="C162" i="1"/>
  <c r="W162" i="1"/>
  <c r="G162" i="1"/>
  <c r="AI130" i="1"/>
  <c r="S130" i="1"/>
  <c r="AE146" i="1"/>
  <c r="AA146" i="1"/>
  <c r="D233" i="1"/>
  <c r="H233" i="1"/>
  <c r="H238" i="1" s="1"/>
  <c r="L233" i="1"/>
  <c r="L239" i="1" s="1"/>
  <c r="P233" i="1"/>
  <c r="T233" i="1"/>
  <c r="X233" i="1"/>
  <c r="X238" i="1" s="1"/>
  <c r="AB233" i="1"/>
  <c r="AF233" i="1"/>
  <c r="AF239" i="1" s="1"/>
  <c r="AJ233" i="1"/>
  <c r="F233" i="1"/>
  <c r="F238" i="1" s="1"/>
  <c r="R233" i="1"/>
  <c r="R239" i="1" s="1"/>
  <c r="V233" i="1"/>
  <c r="V238" i="1" s="1"/>
  <c r="AH233" i="1"/>
  <c r="AL233" i="1"/>
  <c r="AL239" i="1" s="1"/>
  <c r="E33" i="9"/>
  <c r="U9" i="9"/>
  <c r="D6" i="9"/>
  <c r="AD6" i="9"/>
  <c r="Z6" i="9"/>
  <c r="V6" i="9"/>
  <c r="C11" i="9"/>
  <c r="AJ33" i="9"/>
  <c r="K33" i="9"/>
  <c r="AD55" i="9"/>
  <c r="Q78" i="9"/>
  <c r="B178" i="1"/>
  <c r="B182" i="1" s="1"/>
  <c r="B187" i="1" s="1"/>
  <c r="Y239" i="1"/>
  <c r="D11" i="9"/>
  <c r="AG33" i="9"/>
  <c r="L33" i="9"/>
  <c r="L52" i="9" s="1"/>
  <c r="AI33" i="9"/>
  <c r="V33" i="9"/>
  <c r="V47" i="9" s="1"/>
  <c r="E78" i="9"/>
  <c r="P55" i="9"/>
  <c r="P170" i="1" s="1"/>
  <c r="AK33" i="9"/>
  <c r="I33" i="9"/>
  <c r="I48" i="9" s="1"/>
  <c r="W6" i="9"/>
  <c r="U33" i="9"/>
  <c r="AD238" i="1"/>
  <c r="AH239" i="1"/>
  <c r="E238" i="1"/>
  <c r="I239" i="1"/>
  <c r="U239" i="1"/>
  <c r="AC239" i="1"/>
  <c r="AK238" i="1"/>
  <c r="AJ6" i="9"/>
  <c r="AI7" i="1"/>
  <c r="AA6" i="9"/>
  <c r="AA7" i="1"/>
  <c r="T6" i="9"/>
  <c r="S7" i="1"/>
  <c r="H6" i="9"/>
  <c r="G7" i="1"/>
  <c r="AI15" i="1"/>
  <c r="AA15" i="1"/>
  <c r="S15" i="1"/>
  <c r="K15" i="1"/>
  <c r="C31" i="1"/>
  <c r="C89" i="1"/>
  <c r="AE89" i="1"/>
  <c r="W89" i="1"/>
  <c r="O89" i="1"/>
  <c r="G89" i="1"/>
  <c r="AH81" i="1"/>
  <c r="Z81" i="1"/>
  <c r="R81" i="1"/>
  <c r="J81" i="1"/>
  <c r="AK72" i="1"/>
  <c r="AC72" i="1"/>
  <c r="U72" i="1"/>
  <c r="M72" i="1"/>
  <c r="E72" i="1"/>
  <c r="AF64" i="1"/>
  <c r="X64" i="1"/>
  <c r="P64" i="1"/>
  <c r="H64" i="1"/>
  <c r="AI56" i="1"/>
  <c r="AA56" i="1"/>
  <c r="S56" i="1"/>
  <c r="K56" i="1"/>
  <c r="AK40" i="1"/>
  <c r="AC40" i="1"/>
  <c r="U40" i="1"/>
  <c r="M40" i="1"/>
  <c r="E40" i="1"/>
  <c r="AF31" i="1"/>
  <c r="AB31" i="1"/>
  <c r="T31" i="1"/>
  <c r="P31" i="1"/>
  <c r="L31" i="1"/>
  <c r="H31" i="1"/>
  <c r="D31" i="1"/>
  <c r="P11" i="9"/>
  <c r="AL7" i="1"/>
  <c r="AD7" i="1"/>
  <c r="V7" i="1"/>
  <c r="N7" i="1"/>
  <c r="F7" i="1"/>
  <c r="AH15" i="1"/>
  <c r="Z15" i="1"/>
  <c r="R15" i="1"/>
  <c r="J15" i="1"/>
  <c r="AH89" i="1"/>
  <c r="Z89" i="1"/>
  <c r="R89" i="1"/>
  <c r="N89" i="1"/>
  <c r="F89" i="1"/>
  <c r="AG81" i="1"/>
  <c r="U81" i="1"/>
  <c r="E81" i="1"/>
  <c r="AD11" i="9"/>
  <c r="AD88" i="9" s="1"/>
  <c r="R11" i="9"/>
  <c r="R88" i="9" s="1"/>
  <c r="AG11" i="9"/>
  <c r="AG88" i="9" s="1"/>
  <c r="AG48" i="1"/>
  <c r="Y11" i="9"/>
  <c r="M5" i="13" s="1"/>
  <c r="Y48" i="1"/>
  <c r="Q11" i="9"/>
  <c r="Q48" i="1"/>
  <c r="M11" i="9"/>
  <c r="M48" i="1"/>
  <c r="E48" i="1"/>
  <c r="AF11" i="9"/>
  <c r="AF40" i="1"/>
  <c r="X11" i="9"/>
  <c r="X40" i="1"/>
  <c r="P40" i="1"/>
  <c r="H11" i="9"/>
  <c r="H40" i="1"/>
  <c r="AI11" i="9"/>
  <c r="AI31" i="1"/>
  <c r="O31" i="1"/>
  <c r="AH162" i="1"/>
  <c r="Z162" i="1"/>
  <c r="R162" i="1"/>
  <c r="J162" i="1"/>
  <c r="AK154" i="1"/>
  <c r="AC154" i="1"/>
  <c r="U154" i="1"/>
  <c r="M154" i="1"/>
  <c r="E154" i="1"/>
  <c r="AJ146" i="1"/>
  <c r="AB146" i="1"/>
  <c r="X146" i="1"/>
  <c r="T146" i="1"/>
  <c r="L146" i="1"/>
  <c r="H146" i="1"/>
  <c r="D146" i="1"/>
  <c r="AL130" i="1"/>
  <c r="AD130" i="1"/>
  <c r="V130" i="1"/>
  <c r="R130" i="1"/>
  <c r="J33" i="9"/>
  <c r="J51" i="9" s="1"/>
  <c r="J130" i="1"/>
  <c r="AK122" i="1"/>
  <c r="AC122" i="1"/>
  <c r="Y122" i="1"/>
  <c r="Q33" i="9"/>
  <c r="Q50" i="9" s="1"/>
  <c r="Q122" i="1"/>
  <c r="M122" i="1"/>
  <c r="E122" i="1"/>
  <c r="AF33" i="9"/>
  <c r="AF34" i="9" s="1"/>
  <c r="AF114" i="1"/>
  <c r="X33" i="9"/>
  <c r="X114" i="1"/>
  <c r="P114" i="1"/>
  <c r="L114" i="1"/>
  <c r="D33" i="9"/>
  <c r="D114" i="1"/>
  <c r="AE105" i="1"/>
  <c r="AA33" i="9"/>
  <c r="AA105" i="1"/>
  <c r="S33" i="9"/>
  <c r="S51" i="9" s="1"/>
  <c r="S105" i="1"/>
  <c r="K105" i="1"/>
  <c r="G105" i="1"/>
  <c r="C211" i="1"/>
  <c r="AL6" i="9"/>
  <c r="O11" i="9"/>
  <c r="O88" i="9" s="1"/>
  <c r="AG7" i="1"/>
  <c r="I7" i="1"/>
  <c r="C72" i="1"/>
  <c r="AK89" i="1"/>
  <c r="AG89" i="1"/>
  <c r="AC89" i="1"/>
  <c r="Y89" i="1"/>
  <c r="U89" i="1"/>
  <c r="Q89" i="1"/>
  <c r="M89" i="1"/>
  <c r="I89" i="1"/>
  <c r="E89" i="1"/>
  <c r="AJ81" i="1"/>
  <c r="AF81" i="1"/>
  <c r="AB81" i="1"/>
  <c r="X81" i="1"/>
  <c r="T81" i="1"/>
  <c r="P81" i="1"/>
  <c r="L81" i="1"/>
  <c r="H81" i="1"/>
  <c r="D81" i="1"/>
  <c r="AI72" i="1"/>
  <c r="AE72" i="1"/>
  <c r="AA72" i="1"/>
  <c r="W72" i="1"/>
  <c r="S72" i="1"/>
  <c r="O72" i="1"/>
  <c r="K72" i="1"/>
  <c r="G72" i="1"/>
  <c r="AL64" i="1"/>
  <c r="AH64" i="1"/>
  <c r="AD64" i="1"/>
  <c r="Z64" i="1"/>
  <c r="V64" i="1"/>
  <c r="R64" i="1"/>
  <c r="N64" i="1"/>
  <c r="J64" i="1"/>
  <c r="F64" i="1"/>
  <c r="AK56" i="1"/>
  <c r="AG56" i="1"/>
  <c r="AC56" i="1"/>
  <c r="Y56" i="1"/>
  <c r="U56" i="1"/>
  <c r="Q56" i="1"/>
  <c r="M56" i="1"/>
  <c r="I56" i="1"/>
  <c r="E56" i="1"/>
  <c r="AJ48" i="1"/>
  <c r="AF48" i="1"/>
  <c r="AB48" i="1"/>
  <c r="X48" i="1"/>
  <c r="T48" i="1"/>
  <c r="P48" i="1"/>
  <c r="L48" i="1"/>
  <c r="H48" i="1"/>
  <c r="D48" i="1"/>
  <c r="AH11" i="9"/>
  <c r="N11" i="9"/>
  <c r="J11" i="9"/>
  <c r="C114" i="1"/>
  <c r="AK162" i="1"/>
  <c r="AG162" i="1"/>
  <c r="AC162" i="1"/>
  <c r="Y162" i="1"/>
  <c r="U162" i="1"/>
  <c r="Q162" i="1"/>
  <c r="M162" i="1"/>
  <c r="I162" i="1"/>
  <c r="E162" i="1"/>
  <c r="AJ154" i="1"/>
  <c r="AF154" i="1"/>
  <c r="AB154" i="1"/>
  <c r="X154" i="1"/>
  <c r="T154" i="1"/>
  <c r="P154" i="1"/>
  <c r="L154" i="1"/>
  <c r="H154" i="1"/>
  <c r="D154" i="1"/>
  <c r="AL138" i="1"/>
  <c r="AH138" i="1"/>
  <c r="AD138" i="1"/>
  <c r="Z138" i="1"/>
  <c r="V138" i="1"/>
  <c r="R138" i="1"/>
  <c r="N138" i="1"/>
  <c r="J138" i="1"/>
  <c r="F138" i="1"/>
  <c r="AK130" i="1"/>
  <c r="AG130" i="1"/>
  <c r="AC130" i="1"/>
  <c r="Y130" i="1"/>
  <c r="U130" i="1"/>
  <c r="Q130" i="1"/>
  <c r="M130" i="1"/>
  <c r="I130" i="1"/>
  <c r="E130" i="1"/>
  <c r="AI114" i="1"/>
  <c r="AE114" i="1"/>
  <c r="AA114" i="1"/>
  <c r="W114" i="1"/>
  <c r="S114" i="1"/>
  <c r="O114" i="1"/>
  <c r="K114" i="1"/>
  <c r="G114" i="1"/>
  <c r="AL105" i="1"/>
  <c r="AH105" i="1"/>
  <c r="AD105" i="1"/>
  <c r="Z105" i="1"/>
  <c r="V105" i="1"/>
  <c r="R105" i="1"/>
  <c r="N105" i="1"/>
  <c r="J105" i="1"/>
  <c r="F105" i="1"/>
  <c r="C187" i="1"/>
  <c r="C219" i="1"/>
  <c r="X7" i="1"/>
  <c r="H7" i="1"/>
  <c r="I15" i="1"/>
  <c r="Y15" i="1"/>
  <c r="AD31" i="1"/>
  <c r="N31" i="1"/>
  <c r="C40" i="1"/>
  <c r="S40" i="1"/>
  <c r="AI40" i="1"/>
  <c r="N48" i="1"/>
  <c r="AD48" i="1"/>
  <c r="Z56" i="1"/>
  <c r="J56" i="1"/>
  <c r="AI64" i="1"/>
  <c r="S64" i="1"/>
  <c r="X72" i="1"/>
  <c r="H72" i="1"/>
  <c r="AA81" i="1"/>
  <c r="K81" i="1"/>
  <c r="AF89" i="1"/>
  <c r="P89" i="1"/>
  <c r="M105" i="1"/>
  <c r="AC105" i="1"/>
  <c r="AL114" i="1"/>
  <c r="V114" i="1"/>
  <c r="F114" i="1"/>
  <c r="AE130" i="1"/>
  <c r="O130" i="1"/>
  <c r="L122" i="1"/>
  <c r="AB122" i="1"/>
  <c r="C138" i="1"/>
  <c r="W138" i="1"/>
  <c r="G138" i="1"/>
  <c r="K146" i="1"/>
  <c r="AE154" i="1"/>
  <c r="O154" i="1"/>
  <c r="AI162" i="1"/>
  <c r="S162" i="1"/>
  <c r="M187" i="1"/>
  <c r="I219" i="1"/>
  <c r="C7" i="1"/>
  <c r="AE7" i="1"/>
  <c r="X6" i="9"/>
  <c r="W7" i="1"/>
  <c r="P6" i="9"/>
  <c r="O7" i="1"/>
  <c r="K6" i="9"/>
  <c r="K7" i="1"/>
  <c r="C15" i="1"/>
  <c r="AE15" i="1"/>
  <c r="W9" i="9"/>
  <c r="W15" i="1"/>
  <c r="O15" i="1"/>
  <c r="G9" i="9"/>
  <c r="G15" i="1"/>
  <c r="C56" i="1"/>
  <c r="AI89" i="1"/>
  <c r="AA89" i="1"/>
  <c r="S89" i="1"/>
  <c r="K89" i="1"/>
  <c r="AL81" i="1"/>
  <c r="AD81" i="1"/>
  <c r="V81" i="1"/>
  <c r="N81" i="1"/>
  <c r="F81" i="1"/>
  <c r="AG72" i="1"/>
  <c r="Y72" i="1"/>
  <c r="Q72" i="1"/>
  <c r="I72" i="1"/>
  <c r="AJ64" i="1"/>
  <c r="AB64" i="1"/>
  <c r="T64" i="1"/>
  <c r="L64" i="1"/>
  <c r="D64" i="1"/>
  <c r="AE56" i="1"/>
  <c r="W56" i="1"/>
  <c r="O56" i="1"/>
  <c r="G56" i="1"/>
  <c r="AG40" i="1"/>
  <c r="Y40" i="1"/>
  <c r="Q40" i="1"/>
  <c r="I40" i="1"/>
  <c r="AJ31" i="1"/>
  <c r="X31" i="1"/>
  <c r="L6" i="9"/>
  <c r="E11" i="9"/>
  <c r="AH7" i="1"/>
  <c r="Z7" i="1"/>
  <c r="R7" i="1"/>
  <c r="J7" i="1"/>
  <c r="AL15" i="1"/>
  <c r="AD15" i="1"/>
  <c r="V15" i="1"/>
  <c r="N15" i="1"/>
  <c r="F15" i="1"/>
  <c r="G11" i="9"/>
  <c r="AL89" i="1"/>
  <c r="AD89" i="1"/>
  <c r="V89" i="1"/>
  <c r="J89" i="1"/>
  <c r="AK81" i="1"/>
  <c r="AC81" i="1"/>
  <c r="Y81" i="1"/>
  <c r="Q81" i="1"/>
  <c r="M81" i="1"/>
  <c r="I81" i="1"/>
  <c r="AK11" i="9"/>
  <c r="C5" i="13" s="1"/>
  <c r="AK48" i="1"/>
  <c r="AC48" i="1"/>
  <c r="U11" i="9"/>
  <c r="U88" i="9" s="1"/>
  <c r="U48" i="1"/>
  <c r="I11" i="9"/>
  <c r="I48" i="1"/>
  <c r="AJ40" i="1"/>
  <c r="AB40" i="1"/>
  <c r="T11" i="9"/>
  <c r="T40" i="1"/>
  <c r="L11" i="9"/>
  <c r="L40" i="1"/>
  <c r="D40" i="1"/>
  <c r="AE23" i="1"/>
  <c r="AE31" i="1"/>
  <c r="AA31" i="1"/>
  <c r="W11" i="9"/>
  <c r="W31" i="1"/>
  <c r="S31" i="1"/>
  <c r="K31" i="1"/>
  <c r="G31" i="1"/>
  <c r="C105" i="1"/>
  <c r="AL162" i="1"/>
  <c r="AD162" i="1"/>
  <c r="V162" i="1"/>
  <c r="N162" i="1"/>
  <c r="F162" i="1"/>
  <c r="AG154" i="1"/>
  <c r="Y154" i="1"/>
  <c r="Q154" i="1"/>
  <c r="I154" i="1"/>
  <c r="AF146" i="1"/>
  <c r="P146" i="1"/>
  <c r="AH33" i="9"/>
  <c r="AH47" i="9" s="1"/>
  <c r="AH130" i="1"/>
  <c r="Z130" i="1"/>
  <c r="N130" i="1"/>
  <c r="F130" i="1"/>
  <c r="AG122" i="1"/>
  <c r="U122" i="1"/>
  <c r="I122" i="1"/>
  <c r="AJ114" i="1"/>
  <c r="AB33" i="9"/>
  <c r="AB114" i="1"/>
  <c r="T33" i="9"/>
  <c r="T51" i="9" s="1"/>
  <c r="T114" i="1"/>
  <c r="H33" i="9"/>
  <c r="H114" i="1"/>
  <c r="AI105" i="1"/>
  <c r="W33" i="9"/>
  <c r="W105" i="1"/>
  <c r="O33" i="9"/>
  <c r="O105" i="1"/>
  <c r="C178" i="1"/>
  <c r="J48" i="1"/>
  <c r="Z48" i="1"/>
  <c r="AD56" i="1"/>
  <c r="N56" i="1"/>
  <c r="C64" i="1"/>
  <c r="W64" i="1"/>
  <c r="G64" i="1"/>
  <c r="AB72" i="1"/>
  <c r="L72" i="1"/>
  <c r="AA138" i="1"/>
  <c r="K138" i="1"/>
  <c r="F6" i="9"/>
  <c r="N6" i="9"/>
  <c r="Z9" i="9"/>
  <c r="AB11" i="9"/>
  <c r="C33" i="9"/>
  <c r="P33" i="9"/>
  <c r="Z33" i="9"/>
  <c r="AK7" i="1"/>
  <c r="AC7" i="1"/>
  <c r="Y7" i="1"/>
  <c r="U7" i="1"/>
  <c r="M7" i="1"/>
  <c r="E7" i="1"/>
  <c r="G6" i="9"/>
  <c r="R6" i="9"/>
  <c r="AB6" i="9"/>
  <c r="J6" i="9"/>
  <c r="O9" i="9"/>
  <c r="AD78" i="9"/>
  <c r="AC11" i="9"/>
  <c r="AJ11" i="9"/>
  <c r="Y33" i="9"/>
  <c r="G33" i="9"/>
  <c r="R33" i="9"/>
  <c r="AH79" i="9"/>
  <c r="AJ15" i="1"/>
  <c r="AF15" i="1"/>
  <c r="AB15" i="1"/>
  <c r="X15" i="1"/>
  <c r="T15" i="1"/>
  <c r="P15" i="1"/>
  <c r="L15" i="1"/>
  <c r="H15" i="1"/>
  <c r="D15" i="1"/>
  <c r="C48" i="1"/>
  <c r="AH72" i="1"/>
  <c r="AD72" i="1"/>
  <c r="Z72" i="1"/>
  <c r="V72" i="1"/>
  <c r="R72" i="1"/>
  <c r="N72" i="1"/>
  <c r="J72" i="1"/>
  <c r="AK64" i="1"/>
  <c r="AG64" i="1"/>
  <c r="AC64" i="1"/>
  <c r="Y64" i="1"/>
  <c r="U64" i="1"/>
  <c r="Q64" i="1"/>
  <c r="M64" i="1"/>
  <c r="E64" i="1"/>
  <c r="AJ56" i="1"/>
  <c r="AF56" i="1"/>
  <c r="AB56" i="1"/>
  <c r="X56" i="1"/>
  <c r="T56" i="1"/>
  <c r="P56" i="1"/>
  <c r="H56" i="1"/>
  <c r="D56" i="1"/>
  <c r="AI48" i="1"/>
  <c r="AE48" i="1"/>
  <c r="AA48" i="1"/>
  <c r="W48" i="1"/>
  <c r="S48" i="1"/>
  <c r="K48" i="1"/>
  <c r="G48" i="1"/>
  <c r="AL40" i="1"/>
  <c r="AH40" i="1"/>
  <c r="AD40" i="1"/>
  <c r="Z40" i="1"/>
  <c r="V40" i="1"/>
  <c r="N40" i="1"/>
  <c r="J40" i="1"/>
  <c r="F40" i="1"/>
  <c r="AK31" i="1"/>
  <c r="AG31" i="1"/>
  <c r="AC31" i="1"/>
  <c r="Y31" i="1"/>
  <c r="Q31" i="1"/>
  <c r="M31" i="1"/>
  <c r="I31" i="1"/>
  <c r="E31" i="1"/>
  <c r="C122" i="1"/>
  <c r="AJ162" i="1"/>
  <c r="AF162" i="1"/>
  <c r="AB162" i="1"/>
  <c r="X162" i="1"/>
  <c r="T162" i="1"/>
  <c r="P162" i="1"/>
  <c r="L162" i="1"/>
  <c r="H162" i="1"/>
  <c r="D162" i="1"/>
  <c r="AL146" i="1"/>
  <c r="AH146" i="1"/>
  <c r="AD146" i="1"/>
  <c r="Z146" i="1"/>
  <c r="V146" i="1"/>
  <c r="R146" i="1"/>
  <c r="N146" i="1"/>
  <c r="J146" i="1"/>
  <c r="F146" i="1"/>
  <c r="AK138" i="1"/>
  <c r="AG138" i="1"/>
  <c r="AC138" i="1"/>
  <c r="Y138" i="1"/>
  <c r="U138" i="1"/>
  <c r="Q138" i="1"/>
  <c r="M138" i="1"/>
  <c r="I138" i="1"/>
  <c r="E138" i="1"/>
  <c r="AJ130" i="1"/>
  <c r="AF130" i="1"/>
  <c r="AB130" i="1"/>
  <c r="X130" i="1"/>
  <c r="T130" i="1"/>
  <c r="P130" i="1"/>
  <c r="L130" i="1"/>
  <c r="H130" i="1"/>
  <c r="D130" i="1"/>
  <c r="AI122" i="1"/>
  <c r="AE122" i="1"/>
  <c r="AA122" i="1"/>
  <c r="W122" i="1"/>
  <c r="S122" i="1"/>
  <c r="O122" i="1"/>
  <c r="K122" i="1"/>
  <c r="C195" i="1"/>
  <c r="C227" i="1"/>
  <c r="AI227" i="1"/>
  <c r="AE227" i="1"/>
  <c r="AA227" i="1"/>
  <c r="W227" i="1"/>
  <c r="S227" i="1"/>
  <c r="O227" i="1"/>
  <c r="K227" i="1"/>
  <c r="G227" i="1"/>
  <c r="AL219" i="1"/>
  <c r="AH219" i="1"/>
  <c r="AD219" i="1"/>
  <c r="Z219" i="1"/>
  <c r="V219" i="1"/>
  <c r="R219" i="1"/>
  <c r="N219" i="1"/>
  <c r="J219" i="1"/>
  <c r="F219" i="1"/>
  <c r="AK211" i="1"/>
  <c r="AG211" i="1"/>
  <c r="AJ7" i="1"/>
  <c r="T7" i="1"/>
  <c r="D7" i="1"/>
  <c r="M15" i="1"/>
  <c r="AC15" i="1"/>
  <c r="Z31" i="1"/>
  <c r="J31" i="1"/>
  <c r="G40" i="1"/>
  <c r="W40" i="1"/>
  <c r="R48" i="1"/>
  <c r="AH48" i="1"/>
  <c r="AL56" i="1"/>
  <c r="V56" i="1"/>
  <c r="F56" i="1"/>
  <c r="AE64" i="1"/>
  <c r="O64" i="1"/>
  <c r="AJ72" i="1"/>
  <c r="T72" i="1"/>
  <c r="D72" i="1"/>
  <c r="C81" i="1"/>
  <c r="W81" i="1"/>
  <c r="G81" i="1"/>
  <c r="AB89" i="1"/>
  <c r="L89" i="1"/>
  <c r="Q105" i="1"/>
  <c r="AG105" i="1"/>
  <c r="AH114" i="1"/>
  <c r="R114" i="1"/>
  <c r="AA130" i="1"/>
  <c r="K130" i="1"/>
  <c r="P122" i="1"/>
  <c r="AF122" i="1"/>
  <c r="AI138" i="1"/>
  <c r="S138" i="1"/>
  <c r="C146" i="1"/>
  <c r="W146" i="1"/>
  <c r="G146" i="1"/>
  <c r="AA154" i="1"/>
  <c r="K154" i="1"/>
  <c r="AE162" i="1"/>
  <c r="O162" i="1"/>
  <c r="AC187" i="1"/>
  <c r="AF211" i="1"/>
  <c r="AD227" i="1"/>
  <c r="AL154" i="1"/>
  <c r="AH154" i="1"/>
  <c r="AD154" i="1"/>
  <c r="Z154" i="1"/>
  <c r="V154" i="1"/>
  <c r="R154" i="1"/>
  <c r="N154" i="1"/>
  <c r="J154" i="1"/>
  <c r="F154" i="1"/>
  <c r="AK146" i="1"/>
  <c r="AG146" i="1"/>
  <c r="AC146" i="1"/>
  <c r="Y146" i="1"/>
  <c r="U146" i="1"/>
  <c r="Q146" i="1"/>
  <c r="M146" i="1"/>
  <c r="I146" i="1"/>
  <c r="E146" i="1"/>
  <c r="AJ138" i="1"/>
  <c r="AF138" i="1"/>
  <c r="AB138" i="1"/>
  <c r="X138" i="1"/>
  <c r="T138" i="1"/>
  <c r="P138" i="1"/>
  <c r="L138" i="1"/>
  <c r="H138" i="1"/>
  <c r="D138" i="1"/>
  <c r="AL122" i="1"/>
  <c r="AH122" i="1"/>
  <c r="AD122" i="1"/>
  <c r="Z122" i="1"/>
  <c r="V122" i="1"/>
  <c r="R122" i="1"/>
  <c r="N122" i="1"/>
  <c r="J122" i="1"/>
  <c r="F122" i="1"/>
  <c r="AK114" i="1"/>
  <c r="AG114" i="1"/>
  <c r="AC114" i="1"/>
  <c r="Y114" i="1"/>
  <c r="U114" i="1"/>
  <c r="Q114" i="1"/>
  <c r="M114" i="1"/>
  <c r="I114" i="1"/>
  <c r="E114" i="1"/>
  <c r="AJ105" i="1"/>
  <c r="AF105" i="1"/>
  <c r="AB105" i="1"/>
  <c r="X105" i="1"/>
  <c r="T105" i="1"/>
  <c r="P105" i="1"/>
  <c r="L105" i="1"/>
  <c r="H105" i="1"/>
  <c r="D105" i="1"/>
  <c r="C203" i="1"/>
  <c r="C235" i="1"/>
  <c r="AL227" i="1"/>
  <c r="AH227" i="1"/>
  <c r="Z227" i="1"/>
  <c r="V227" i="1"/>
  <c r="R227" i="1"/>
  <c r="J227" i="1"/>
  <c r="F227" i="1"/>
  <c r="AK219" i="1"/>
  <c r="AG219" i="1"/>
  <c r="AC219" i="1"/>
  <c r="U219" i="1"/>
  <c r="Q219" i="1"/>
  <c r="M219" i="1"/>
  <c r="E219" i="1"/>
  <c r="AJ211" i="1"/>
  <c r="AB211" i="1"/>
  <c r="X211" i="1"/>
  <c r="T211" i="1"/>
  <c r="L211" i="1"/>
  <c r="H211" i="1"/>
  <c r="D211" i="1"/>
  <c r="AI203" i="1"/>
  <c r="AE203" i="1"/>
  <c r="AA203" i="1"/>
  <c r="W203" i="1"/>
  <c r="S203" i="1"/>
  <c r="O203" i="1"/>
  <c r="K203" i="1"/>
  <c r="G203" i="1"/>
  <c r="AL195" i="1"/>
  <c r="AH195" i="1"/>
  <c r="AD195" i="1"/>
  <c r="Z195" i="1"/>
  <c r="V195" i="1"/>
  <c r="R195" i="1"/>
  <c r="N195" i="1"/>
  <c r="J195" i="1"/>
  <c r="F195" i="1"/>
  <c r="AK187" i="1"/>
  <c r="AG187" i="1"/>
  <c r="Y187" i="1"/>
  <c r="U187" i="1"/>
  <c r="Q187" i="1"/>
  <c r="I187" i="1"/>
  <c r="E187" i="1"/>
  <c r="AJ178" i="1"/>
  <c r="AF178" i="1"/>
  <c r="AB178" i="1"/>
  <c r="X178" i="1"/>
  <c r="T178" i="1"/>
  <c r="P178" i="1"/>
  <c r="L178" i="1"/>
  <c r="H178" i="1"/>
  <c r="D178" i="1"/>
  <c r="AF7" i="1"/>
  <c r="P7" i="1"/>
  <c r="Q15" i="1"/>
  <c r="AG15" i="1"/>
  <c r="AL31" i="1"/>
  <c r="V31" i="1"/>
  <c r="F31" i="1"/>
  <c r="K40" i="1"/>
  <c r="AA40" i="1"/>
  <c r="F48" i="1"/>
  <c r="V48" i="1"/>
  <c r="AL48" i="1"/>
  <c r="AH56" i="1"/>
  <c r="R56" i="1"/>
  <c r="AA64" i="1"/>
  <c r="K64" i="1"/>
  <c r="AF72" i="1"/>
  <c r="P72" i="1"/>
  <c r="S81" i="1"/>
  <c r="X89" i="1"/>
  <c r="H89" i="1"/>
  <c r="E105" i="1"/>
  <c r="U105" i="1"/>
  <c r="AK105" i="1"/>
  <c r="AD114" i="1"/>
  <c r="N114" i="1"/>
  <c r="C130" i="1"/>
  <c r="W130" i="1"/>
  <c r="G130" i="1"/>
  <c r="D122" i="1"/>
  <c r="T122" i="1"/>
  <c r="AJ122" i="1"/>
  <c r="AE138" i="1"/>
  <c r="O138" i="1"/>
  <c r="AI146" i="1"/>
  <c r="S146" i="1"/>
  <c r="C154" i="1"/>
  <c r="W154" i="1"/>
  <c r="G154" i="1"/>
  <c r="AA162" i="1"/>
  <c r="K162" i="1"/>
  <c r="P211" i="1"/>
  <c r="N227" i="1"/>
  <c r="AK227" i="1"/>
  <c r="AG227" i="1"/>
  <c r="AC227" i="1"/>
  <c r="Y227" i="1"/>
  <c r="U227" i="1"/>
  <c r="Q227" i="1"/>
  <c r="M227" i="1"/>
  <c r="I227" i="1"/>
  <c r="E227" i="1"/>
  <c r="AJ219" i="1"/>
  <c r="AF219" i="1"/>
  <c r="AB219" i="1"/>
  <c r="X219" i="1"/>
  <c r="T219" i="1"/>
  <c r="P219" i="1"/>
  <c r="L219" i="1"/>
  <c r="H219" i="1"/>
  <c r="D219" i="1"/>
  <c r="AI211" i="1"/>
  <c r="AA211" i="1"/>
  <c r="W211" i="1"/>
  <c r="S211" i="1"/>
  <c r="O211" i="1"/>
  <c r="K211" i="1"/>
  <c r="G211" i="1"/>
  <c r="AL203" i="1"/>
  <c r="AH203" i="1"/>
  <c r="AD203" i="1"/>
  <c r="Z203" i="1"/>
  <c r="V203" i="1"/>
  <c r="R55" i="9"/>
  <c r="R203" i="1"/>
  <c r="N203" i="1"/>
  <c r="J203" i="1"/>
  <c r="F55" i="9"/>
  <c r="F170" i="1" s="1"/>
  <c r="F203" i="1"/>
  <c r="Y78" i="9"/>
  <c r="I78" i="9"/>
  <c r="N239" i="1"/>
  <c r="AL187" i="1"/>
  <c r="AB187" i="1"/>
  <c r="V187" i="1"/>
  <c r="L187" i="1"/>
  <c r="F187" i="1"/>
  <c r="AK178" i="1"/>
  <c r="AE178" i="1"/>
  <c r="U178" i="1"/>
  <c r="O178" i="1"/>
  <c r="E178" i="1"/>
  <c r="AI195" i="1"/>
  <c r="AC195" i="1"/>
  <c r="X195" i="1"/>
  <c r="S195" i="1"/>
  <c r="M195" i="1"/>
  <c r="H195" i="1"/>
  <c r="AK203" i="1"/>
  <c r="AC203" i="1"/>
  <c r="U203" i="1"/>
  <c r="E203" i="1"/>
  <c r="AJ227" i="1"/>
  <c r="AF227" i="1"/>
  <c r="AB227" i="1"/>
  <c r="X227" i="1"/>
  <c r="T227" i="1"/>
  <c r="P227" i="1"/>
  <c r="L227" i="1"/>
  <c r="H227" i="1"/>
  <c r="D227" i="1"/>
  <c r="AI219" i="1"/>
  <c r="AE219" i="1"/>
  <c r="W219" i="1"/>
  <c r="S219" i="1"/>
  <c r="O219" i="1"/>
  <c r="K219" i="1"/>
  <c r="G219" i="1"/>
  <c r="AL211" i="1"/>
  <c r="AH211" i="1"/>
  <c r="AD211" i="1"/>
  <c r="Z211" i="1"/>
  <c r="V211" i="1"/>
  <c r="R211" i="1"/>
  <c r="N211" i="1"/>
  <c r="J211" i="1"/>
  <c r="F211" i="1"/>
  <c r="M82" i="9"/>
  <c r="T81" i="9"/>
  <c r="AI187" i="1"/>
  <c r="AE187" i="1"/>
  <c r="AA187" i="1"/>
  <c r="W187" i="1"/>
  <c r="S187" i="1"/>
  <c r="O187" i="1"/>
  <c r="G187" i="1"/>
  <c r="AL55" i="9"/>
  <c r="AL170" i="1" s="1"/>
  <c r="AH55" i="9"/>
  <c r="AH68" i="9" s="1"/>
  <c r="Z55" i="9"/>
  <c r="Z170" i="1" s="1"/>
  <c r="V55" i="9"/>
  <c r="V170" i="1" s="1"/>
  <c r="N55" i="9"/>
  <c r="N73" i="9" s="1"/>
  <c r="J55" i="9"/>
  <c r="J170" i="1" s="1"/>
  <c r="AF187" i="1"/>
  <c r="Z187" i="1"/>
  <c r="P187" i="1"/>
  <c r="J187" i="1"/>
  <c r="AI178" i="1"/>
  <c r="AD178" i="1"/>
  <c r="Y178" i="1"/>
  <c r="S178" i="1"/>
  <c r="N178" i="1"/>
  <c r="I178" i="1"/>
  <c r="AG195" i="1"/>
  <c r="AB195" i="1"/>
  <c r="W195" i="1"/>
  <c r="Q195" i="1"/>
  <c r="L195" i="1"/>
  <c r="AJ203" i="1"/>
  <c r="AB203" i="1"/>
  <c r="T203" i="1"/>
  <c r="L203" i="1"/>
  <c r="AC211" i="1"/>
  <c r="Y211" i="1"/>
  <c r="U211" i="1"/>
  <c r="Q211" i="1"/>
  <c r="M211" i="1"/>
  <c r="I211" i="1"/>
  <c r="E211" i="1"/>
  <c r="D203" i="1"/>
  <c r="AJ187" i="1"/>
  <c r="AD187" i="1"/>
  <c r="T187" i="1"/>
  <c r="N187" i="1"/>
  <c r="D187" i="1"/>
  <c r="AH178" i="1"/>
  <c r="AC178" i="1"/>
  <c r="W178" i="1"/>
  <c r="R178" i="1"/>
  <c r="M178" i="1"/>
  <c r="G178" i="1"/>
  <c r="AK195" i="1"/>
  <c r="AF195" i="1"/>
  <c r="AA195" i="1"/>
  <c r="U195" i="1"/>
  <c r="P195" i="1"/>
  <c r="K195" i="1"/>
  <c r="E195" i="1"/>
  <c r="AG203" i="1"/>
  <c r="Y203" i="1"/>
  <c r="Q203" i="1"/>
  <c r="I203" i="1"/>
  <c r="G239" i="1"/>
  <c r="K238" i="1"/>
  <c r="O238" i="1"/>
  <c r="S238" i="1"/>
  <c r="W239" i="1"/>
  <c r="AA238" i="1"/>
  <c r="AE238" i="1"/>
  <c r="AI238" i="1"/>
  <c r="D238" i="1"/>
  <c r="T238" i="1"/>
  <c r="AB239" i="1"/>
  <c r="AJ238" i="1"/>
  <c r="L238" i="1"/>
  <c r="E239" i="1"/>
  <c r="M239" i="1"/>
  <c r="M238" i="1"/>
  <c r="AC238" i="1"/>
  <c r="Z239" i="1"/>
  <c r="AD239" i="1"/>
  <c r="B194" i="1"/>
  <c r="B198" i="1" s="1"/>
  <c r="B190" i="1"/>
  <c r="AF55" i="9"/>
  <c r="AF56" i="9" s="1"/>
  <c r="M33" i="9"/>
  <c r="M53" i="9" s="1"/>
  <c r="AC33" i="9"/>
  <c r="AD33" i="9"/>
  <c r="S11" i="9"/>
  <c r="S88" i="9" s="1"/>
  <c r="K80" i="9"/>
  <c r="S6" i="9"/>
  <c r="AI6" i="9"/>
  <c r="O6" i="9"/>
  <c r="E6" i="9"/>
  <c r="U6" i="9"/>
  <c r="AG78" i="9"/>
  <c r="AG85" i="9"/>
  <c r="AG83" i="9"/>
  <c r="AK78" i="9"/>
  <c r="AK85" i="9"/>
  <c r="Q6" i="9"/>
  <c r="J78" i="9"/>
  <c r="J86" i="9"/>
  <c r="J84" i="9"/>
  <c r="AL85" i="9"/>
  <c r="AL78" i="9"/>
  <c r="N9" i="9"/>
  <c r="Z11" i="9"/>
  <c r="Z88" i="9" s="1"/>
  <c r="C79" i="9"/>
  <c r="C55" i="9"/>
  <c r="K79" i="9"/>
  <c r="K55" i="9"/>
  <c r="S79" i="9"/>
  <c r="S55" i="9"/>
  <c r="AA79" i="9"/>
  <c r="AA55" i="9"/>
  <c r="AI79" i="9"/>
  <c r="AI55" i="9"/>
  <c r="S80" i="9"/>
  <c r="AA80" i="9"/>
  <c r="AI80" i="9"/>
  <c r="G81" i="9"/>
  <c r="O81" i="9"/>
  <c r="W81" i="9"/>
  <c r="AA81" i="9"/>
  <c r="G82" i="9"/>
  <c r="K82" i="9"/>
  <c r="O82" i="9"/>
  <c r="S82" i="9"/>
  <c r="W82" i="9"/>
  <c r="AA82" i="9"/>
  <c r="AI82" i="9"/>
  <c r="C83" i="9"/>
  <c r="G83" i="9"/>
  <c r="K83" i="9"/>
  <c r="O83" i="9"/>
  <c r="S83" i="9"/>
  <c r="W83" i="9"/>
  <c r="AA83" i="9"/>
  <c r="AI83" i="9"/>
  <c r="C84" i="9"/>
  <c r="G84" i="9"/>
  <c r="K84" i="9"/>
  <c r="O84" i="9"/>
  <c r="S84" i="9"/>
  <c r="W84" i="9"/>
  <c r="AA84" i="9"/>
  <c r="C85" i="9"/>
  <c r="G85" i="9"/>
  <c r="K85" i="9"/>
  <c r="O85" i="9"/>
  <c r="S85" i="9"/>
  <c r="W85" i="9"/>
  <c r="AA85" i="9"/>
  <c r="AI85" i="9"/>
  <c r="C86" i="9"/>
  <c r="G86" i="9"/>
  <c r="K86" i="9"/>
  <c r="O86" i="9"/>
  <c r="S86" i="9"/>
  <c r="W86" i="9"/>
  <c r="M6" i="9"/>
  <c r="AC6" i="9"/>
  <c r="AH6" i="9"/>
  <c r="E9" i="9"/>
  <c r="J9" i="9"/>
  <c r="AK9" i="9"/>
  <c r="F11" i="9"/>
  <c r="F88" i="9" s="1"/>
  <c r="K11" i="9"/>
  <c r="K88" i="9" s="1"/>
  <c r="V11" i="9"/>
  <c r="V88" i="9" s="1"/>
  <c r="AA11" i="9"/>
  <c r="AL11" i="9"/>
  <c r="AL88" i="9" s="1"/>
  <c r="N33" i="9"/>
  <c r="N52" i="9" s="1"/>
  <c r="AK6" i="9"/>
  <c r="U78" i="9"/>
  <c r="U81" i="9"/>
  <c r="AC78" i="9"/>
  <c r="AC80" i="9"/>
  <c r="AC84" i="9"/>
  <c r="M9" i="9"/>
  <c r="R9" i="9"/>
  <c r="AC9" i="9"/>
  <c r="AH9" i="9"/>
  <c r="F85" i="9"/>
  <c r="F82" i="9"/>
  <c r="F78" i="9"/>
  <c r="F81" i="9"/>
  <c r="F79" i="9"/>
  <c r="F83" i="9"/>
  <c r="N78" i="9"/>
  <c r="N84" i="9"/>
  <c r="N83" i="9"/>
  <c r="N81" i="9"/>
  <c r="N79" i="9"/>
  <c r="N85" i="9"/>
  <c r="N80" i="9"/>
  <c r="R78" i="9"/>
  <c r="R84" i="9"/>
  <c r="R82" i="9"/>
  <c r="R86" i="9"/>
  <c r="R83" i="9"/>
  <c r="V83" i="9"/>
  <c r="V82" i="9"/>
  <c r="V78" i="9"/>
  <c r="V85" i="9"/>
  <c r="V79" i="9"/>
  <c r="Z78" i="9"/>
  <c r="Z81" i="9"/>
  <c r="Z82" i="9"/>
  <c r="Z80" i="9"/>
  <c r="AH86" i="9"/>
  <c r="AH82" i="9"/>
  <c r="AH80" i="9"/>
  <c r="AH78" i="9"/>
  <c r="AH83" i="9"/>
  <c r="I9" i="9"/>
  <c r="S9" i="9"/>
  <c r="Y9" i="9"/>
  <c r="AD9" i="9"/>
  <c r="AI9" i="9"/>
  <c r="G79" i="9"/>
  <c r="G55" i="9"/>
  <c r="O79" i="9"/>
  <c r="O55" i="9"/>
  <c r="W79" i="9"/>
  <c r="W55" i="9"/>
  <c r="C80" i="9"/>
  <c r="G80" i="9"/>
  <c r="O80" i="9"/>
  <c r="W80" i="9"/>
  <c r="C81" i="9"/>
  <c r="K81" i="9"/>
  <c r="S81" i="9"/>
  <c r="AI81" i="9"/>
  <c r="AI84" i="9"/>
  <c r="D78" i="9"/>
  <c r="D9" i="9"/>
  <c r="H78" i="9"/>
  <c r="H9" i="9"/>
  <c r="L78" i="9"/>
  <c r="L9" i="9"/>
  <c r="P9" i="9"/>
  <c r="P78" i="9"/>
  <c r="T78" i="9"/>
  <c r="T9" i="9"/>
  <c r="X78" i="9"/>
  <c r="X9" i="9"/>
  <c r="AB78" i="9"/>
  <c r="AB9" i="9"/>
  <c r="AF78" i="9"/>
  <c r="AJ78" i="9"/>
  <c r="AJ9" i="9"/>
  <c r="F9" i="9"/>
  <c r="K9" i="9"/>
  <c r="Q9" i="9"/>
  <c r="V9" i="9"/>
  <c r="AA9" i="9"/>
  <c r="AG9" i="9"/>
  <c r="AL9" i="9"/>
  <c r="F33" i="9"/>
  <c r="AL33" i="9"/>
  <c r="M78" i="9"/>
  <c r="Z84" i="9"/>
  <c r="D79" i="9"/>
  <c r="H55" i="9"/>
  <c r="H72" i="9" s="1"/>
  <c r="L79" i="9"/>
  <c r="L55" i="9"/>
  <c r="L74" i="9" s="1"/>
  <c r="P79" i="9"/>
  <c r="T79" i="9"/>
  <c r="X79" i="9"/>
  <c r="X55" i="9"/>
  <c r="AB79" i="9"/>
  <c r="AB55" i="9"/>
  <c r="AB170" i="1" s="1"/>
  <c r="AF79" i="9"/>
  <c r="D80" i="9"/>
  <c r="H80" i="9"/>
  <c r="L80" i="9"/>
  <c r="P80" i="9"/>
  <c r="T80" i="9"/>
  <c r="X80" i="9"/>
  <c r="AB80" i="9"/>
  <c r="AF80" i="9"/>
  <c r="AJ80" i="9"/>
  <c r="D81" i="9"/>
  <c r="H81" i="9"/>
  <c r="L81" i="9"/>
  <c r="P81" i="9"/>
  <c r="X81" i="9"/>
  <c r="AB81" i="9"/>
  <c r="AF81" i="9"/>
  <c r="AJ81" i="9"/>
  <c r="D82" i="9"/>
  <c r="H82" i="9"/>
  <c r="P82" i="9"/>
  <c r="T82" i="9"/>
  <c r="X82" i="9"/>
  <c r="AB82" i="9"/>
  <c r="AF82" i="9"/>
  <c r="AJ82" i="9"/>
  <c r="H83" i="9"/>
  <c r="L83" i="9"/>
  <c r="P83" i="9"/>
  <c r="T83" i="9"/>
  <c r="X83" i="9"/>
  <c r="AB83" i="9"/>
  <c r="AF83" i="9"/>
  <c r="AJ83" i="9"/>
  <c r="D84" i="9"/>
  <c r="H84" i="9"/>
  <c r="L84" i="9"/>
  <c r="P84" i="9"/>
  <c r="T84" i="9"/>
  <c r="X84" i="9"/>
  <c r="AB84" i="9"/>
  <c r="AF84" i="9"/>
  <c r="AJ84" i="9"/>
  <c r="D85" i="9"/>
  <c r="H85" i="9"/>
  <c r="L85" i="9"/>
  <c r="P85" i="9"/>
  <c r="T85" i="9"/>
  <c r="X85" i="9"/>
  <c r="AB85" i="9"/>
  <c r="AF85" i="9"/>
  <c r="AJ85" i="9"/>
  <c r="D86" i="9"/>
  <c r="H86" i="9"/>
  <c r="L86" i="9"/>
  <c r="P86" i="9"/>
  <c r="T86" i="9"/>
  <c r="X86" i="9"/>
  <c r="AB86" i="9"/>
  <c r="AF86" i="9"/>
  <c r="AJ86" i="9"/>
  <c r="AJ79" i="9"/>
  <c r="C78" i="9"/>
  <c r="G78" i="9"/>
  <c r="K78" i="9"/>
  <c r="O78" i="9"/>
  <c r="S78" i="9"/>
  <c r="W78" i="9"/>
  <c r="AA78" i="9"/>
  <c r="AI78" i="9"/>
  <c r="D55" i="9"/>
  <c r="T55" i="9"/>
  <c r="AJ55" i="9"/>
  <c r="AG81" i="9"/>
  <c r="M84" i="9"/>
  <c r="U86" i="9"/>
  <c r="L82" i="9"/>
  <c r="H79" i="9"/>
  <c r="E79" i="9"/>
  <c r="E55" i="9"/>
  <c r="E70" i="9" s="1"/>
  <c r="I55" i="9"/>
  <c r="I79" i="9"/>
  <c r="M55" i="9"/>
  <c r="M68" i="9" s="1"/>
  <c r="M79" i="9"/>
  <c r="Q55" i="9"/>
  <c r="Q170" i="1" s="1"/>
  <c r="Q79" i="9"/>
  <c r="U79" i="9"/>
  <c r="U55" i="9"/>
  <c r="Y79" i="9"/>
  <c r="Y55" i="9"/>
  <c r="AC55" i="9"/>
  <c r="AC79" i="9"/>
  <c r="AG79" i="9"/>
  <c r="AG55" i="9"/>
  <c r="AK79" i="9"/>
  <c r="AK55" i="9"/>
  <c r="C23" i="13" s="1"/>
  <c r="E80" i="9"/>
  <c r="I80" i="9"/>
  <c r="Q80" i="9"/>
  <c r="U80" i="9"/>
  <c r="Y80" i="9"/>
  <c r="AG80" i="9"/>
  <c r="AK80" i="9"/>
  <c r="I81" i="9"/>
  <c r="M81" i="9"/>
  <c r="Q81" i="9"/>
  <c r="Y81" i="9"/>
  <c r="AC81" i="9"/>
  <c r="AK81" i="9"/>
  <c r="E82" i="9"/>
  <c r="I82" i="9"/>
  <c r="Q82" i="9"/>
  <c r="U82" i="9"/>
  <c r="Y82" i="9"/>
  <c r="AC82" i="9"/>
  <c r="AG82" i="9"/>
  <c r="AK82" i="9"/>
  <c r="E83" i="9"/>
  <c r="I83" i="9"/>
  <c r="M83" i="9"/>
  <c r="Q83" i="9"/>
  <c r="U83" i="9"/>
  <c r="Y83" i="9"/>
  <c r="AC83" i="9"/>
  <c r="AK83" i="9"/>
  <c r="E84" i="9"/>
  <c r="I84" i="9"/>
  <c r="Q84" i="9"/>
  <c r="U84" i="9"/>
  <c r="Y84" i="9"/>
  <c r="AG84" i="9"/>
  <c r="AK84" i="9"/>
  <c r="E85" i="9"/>
  <c r="I85" i="9"/>
  <c r="Q85" i="9"/>
  <c r="U85" i="9"/>
  <c r="Y85" i="9"/>
  <c r="AC85" i="9"/>
  <c r="E86" i="9"/>
  <c r="I86" i="9"/>
  <c r="M86" i="9"/>
  <c r="Q86" i="9"/>
  <c r="Y86" i="9"/>
  <c r="AC86" i="9"/>
  <c r="AG86" i="9"/>
  <c r="AK86" i="9"/>
  <c r="M80" i="9"/>
  <c r="E81" i="9"/>
  <c r="M85" i="9"/>
  <c r="R79" i="9"/>
  <c r="J80" i="9"/>
  <c r="R80" i="9"/>
  <c r="J81" i="9"/>
  <c r="AL81" i="9"/>
  <c r="J82" i="9"/>
  <c r="AL82" i="9"/>
  <c r="AD83" i="9"/>
  <c r="AL83" i="9"/>
  <c r="AH84" i="9"/>
  <c r="AD85" i="9"/>
  <c r="Z86" i="9"/>
  <c r="AA86" i="9"/>
  <c r="AI86" i="9"/>
  <c r="AD79" i="9"/>
  <c r="AL79" i="9"/>
  <c r="AD80" i="9"/>
  <c r="V81" i="9"/>
  <c r="AD81" i="9"/>
  <c r="J79" i="9"/>
  <c r="Z79" i="9"/>
  <c r="F80" i="9"/>
  <c r="V80" i="9"/>
  <c r="AL80" i="9"/>
  <c r="R81" i="9"/>
  <c r="AH81" i="9"/>
  <c r="N82" i="9"/>
  <c r="AD82" i="9"/>
  <c r="AT82" i="9" s="1"/>
  <c r="J83" i="9"/>
  <c r="Z83" i="9"/>
  <c r="F84" i="9"/>
  <c r="V84" i="9"/>
  <c r="AD84" i="9"/>
  <c r="AL84" i="9"/>
  <c r="J85" i="9"/>
  <c r="R85" i="9"/>
  <c r="Z85" i="9"/>
  <c r="AH85" i="9"/>
  <c r="F86" i="9"/>
  <c r="N86" i="9"/>
  <c r="V86" i="9"/>
  <c r="AD86" i="9"/>
  <c r="AL86" i="9"/>
  <c r="AN133" i="1" l="1"/>
  <c r="AK97" i="1"/>
  <c r="C14" i="13"/>
  <c r="Y69" i="9"/>
  <c r="M23" i="13"/>
  <c r="AN149" i="1"/>
  <c r="Y52" i="9"/>
  <c r="M14" i="13"/>
  <c r="AP85" i="9"/>
  <c r="AN158" i="1"/>
  <c r="AJ88" i="9"/>
  <c r="AN199" i="1"/>
  <c r="X88" i="9"/>
  <c r="AN207" i="1"/>
  <c r="AB5" i="13"/>
  <c r="AN222" i="1"/>
  <c r="AN190" i="1"/>
  <c r="AT84" i="9"/>
  <c r="AN182" i="1"/>
  <c r="V17" i="13"/>
  <c r="O17" i="13"/>
  <c r="P17" i="13"/>
  <c r="AT83" i="9"/>
  <c r="AI72" i="9"/>
  <c r="V18" i="13"/>
  <c r="O18" i="13"/>
  <c r="P18" i="13"/>
  <c r="U5" i="13"/>
  <c r="W52" i="9"/>
  <c r="V19" i="13"/>
  <c r="O19" i="13"/>
  <c r="P19" i="13"/>
  <c r="V20" i="13"/>
  <c r="O20" i="13"/>
  <c r="P20" i="13"/>
  <c r="V16" i="13"/>
  <c r="O16" i="13"/>
  <c r="P16" i="13"/>
  <c r="AI52" i="9"/>
  <c r="V21" i="13"/>
  <c r="O21" i="13"/>
  <c r="P21" i="13"/>
  <c r="V13" i="13"/>
  <c r="AN142" i="1"/>
  <c r="AB14" i="13"/>
  <c r="AN118" i="1"/>
  <c r="AO35" i="1"/>
  <c r="AQ60" i="1"/>
  <c r="AO52" i="1"/>
  <c r="AT134" i="1"/>
  <c r="AQ52" i="1"/>
  <c r="AT76" i="1"/>
  <c r="AV109" i="1"/>
  <c r="AQ215" i="1"/>
  <c r="AV93" i="1"/>
  <c r="AP191" i="1"/>
  <c r="AT142" i="1"/>
  <c r="AY11" i="1"/>
  <c r="AP35" i="1"/>
  <c r="AO126" i="1"/>
  <c r="AP199" i="1"/>
  <c r="AO199" i="1"/>
  <c r="AY18" i="1"/>
  <c r="AT81" i="9"/>
  <c r="AT79" i="9"/>
  <c r="AY199" i="1"/>
  <c r="AO93" i="1"/>
  <c r="AT80" i="9"/>
  <c r="AP83" i="9"/>
  <c r="AU55" i="9"/>
  <c r="AU74" i="9" s="1"/>
  <c r="AV78" i="9"/>
  <c r="AV243" i="1" s="1"/>
  <c r="AY126" i="1"/>
  <c r="AY160" i="1"/>
  <c r="AY165" i="1" s="1"/>
  <c r="AO231" i="1"/>
  <c r="AS68" i="1"/>
  <c r="AP134" i="1"/>
  <c r="AO109" i="1"/>
  <c r="AO80" i="9"/>
  <c r="AP44" i="1"/>
  <c r="AS44" i="1"/>
  <c r="AX134" i="1"/>
  <c r="AO239" i="1"/>
  <c r="AP126" i="1"/>
  <c r="AS35" i="1"/>
  <c r="AP239" i="1"/>
  <c r="AV142" i="1"/>
  <c r="AP82" i="9"/>
  <c r="AQ85" i="1"/>
  <c r="AU76" i="1"/>
  <c r="AQ150" i="1"/>
  <c r="AY231" i="1"/>
  <c r="AX70" i="1"/>
  <c r="AX75" i="1" s="1"/>
  <c r="AV85" i="1"/>
  <c r="AQ109" i="1"/>
  <c r="AU231" i="1"/>
  <c r="AO206" i="1"/>
  <c r="AO166" i="1"/>
  <c r="AT215" i="1"/>
  <c r="AV43" i="1"/>
  <c r="AV239" i="1"/>
  <c r="AN126" i="1"/>
  <c r="AP76" i="1"/>
  <c r="AQ207" i="1"/>
  <c r="AQ76" i="1"/>
  <c r="AU142" i="1"/>
  <c r="AQ118" i="1"/>
  <c r="AU93" i="1"/>
  <c r="AV60" i="1"/>
  <c r="AQ44" i="1"/>
  <c r="AT207" i="1"/>
  <c r="AX29" i="1"/>
  <c r="AX35" i="1" s="1"/>
  <c r="AN59" i="1"/>
  <c r="AQ190" i="1"/>
  <c r="AN92" i="1"/>
  <c r="AS75" i="1"/>
  <c r="AQ222" i="1"/>
  <c r="AQ92" i="1"/>
  <c r="AQ141" i="1"/>
  <c r="AQ34" i="1"/>
  <c r="AO149" i="1"/>
  <c r="AT191" i="1"/>
  <c r="AT86" i="9"/>
  <c r="AP79" i="9"/>
  <c r="AQ239" i="1"/>
  <c r="AT60" i="1"/>
  <c r="AS59" i="1"/>
  <c r="AU52" i="1"/>
  <c r="AN44" i="1"/>
  <c r="AQ68" i="1"/>
  <c r="AV76" i="1"/>
  <c r="AV190" i="1"/>
  <c r="AX120" i="1"/>
  <c r="AX125" i="1" s="1"/>
  <c r="AU214" i="1"/>
  <c r="AO81" i="9"/>
  <c r="AO79" i="9"/>
  <c r="AU80" i="9"/>
  <c r="AU199" i="1"/>
  <c r="AS85" i="1"/>
  <c r="AU133" i="1"/>
  <c r="AX166" i="1"/>
  <c r="AT126" i="1"/>
  <c r="AU79" i="9"/>
  <c r="AT68" i="1"/>
  <c r="AU206" i="1"/>
  <c r="AV126" i="1"/>
  <c r="AT166" i="1"/>
  <c r="AX118" i="1"/>
  <c r="AV181" i="1"/>
  <c r="AQ230" i="1"/>
  <c r="AN52" i="1"/>
  <c r="AO190" i="1"/>
  <c r="AU238" i="1"/>
  <c r="AU165" i="1"/>
  <c r="AT84" i="1"/>
  <c r="AV198" i="1"/>
  <c r="AT43" i="1"/>
  <c r="AO117" i="1"/>
  <c r="AV214" i="1"/>
  <c r="AT239" i="1"/>
  <c r="AU68" i="1"/>
  <c r="AT198" i="1"/>
  <c r="AV230" i="1"/>
  <c r="AX215" i="1"/>
  <c r="AV222" i="1"/>
  <c r="AN84" i="1"/>
  <c r="AP231" i="1"/>
  <c r="AQ134" i="1"/>
  <c r="AO215" i="1"/>
  <c r="AX191" i="1"/>
  <c r="AQ82" i="9"/>
  <c r="AQ80" i="9"/>
  <c r="AO86" i="9"/>
  <c r="AN84" i="9"/>
  <c r="AN83" i="9"/>
  <c r="AN82" i="9"/>
  <c r="AS80" i="9"/>
  <c r="AU78" i="9"/>
  <c r="AU243" i="1" s="1"/>
  <c r="AU33" i="9"/>
  <c r="AU97" i="1" s="1"/>
  <c r="AP67" i="1"/>
  <c r="AV34" i="1"/>
  <c r="AT117" i="1"/>
  <c r="AS51" i="1"/>
  <c r="AV67" i="1"/>
  <c r="AN75" i="1"/>
  <c r="AP222" i="1"/>
  <c r="AP59" i="1"/>
  <c r="AO181" i="1"/>
  <c r="AP51" i="1"/>
  <c r="AO157" i="1"/>
  <c r="AX87" i="1"/>
  <c r="AX92" i="1" s="1"/>
  <c r="AU34" i="1"/>
  <c r="AU190" i="1"/>
  <c r="AU85" i="1"/>
  <c r="AP158" i="1"/>
  <c r="AV52" i="1"/>
  <c r="AQ126" i="1"/>
  <c r="AV55" i="9"/>
  <c r="AV68" i="9" s="1"/>
  <c r="AT34" i="1"/>
  <c r="AT222" i="1"/>
  <c r="AT149" i="1"/>
  <c r="AT92" i="1"/>
  <c r="AP142" i="1"/>
  <c r="AU84" i="9"/>
  <c r="AQ83" i="9"/>
  <c r="AE34" i="9"/>
  <c r="AT33" i="9"/>
  <c r="R47" i="9"/>
  <c r="AO33" i="9"/>
  <c r="T28" i="9"/>
  <c r="T88" i="9"/>
  <c r="AO88" i="9" s="1"/>
  <c r="AO247" i="1" s="1"/>
  <c r="C23" i="1"/>
  <c r="C88" i="9"/>
  <c r="AX38" i="1"/>
  <c r="AX43" i="1" s="1"/>
  <c r="AX152" i="1"/>
  <c r="AX158" i="1" s="1"/>
  <c r="AX225" i="1"/>
  <c r="AX230" i="1" s="1"/>
  <c r="AY87" i="1"/>
  <c r="AY92" i="1" s="1"/>
  <c r="AY70" i="1"/>
  <c r="AY76" i="1" s="1"/>
  <c r="AS86" i="9"/>
  <c r="AU81" i="9"/>
  <c r="AN78" i="9"/>
  <c r="AV79" i="9"/>
  <c r="AQ86" i="9"/>
  <c r="AV83" i="9"/>
  <c r="AV82" i="9"/>
  <c r="AV81" i="9"/>
  <c r="AV80" i="9"/>
  <c r="AQ55" i="9"/>
  <c r="AN79" i="9"/>
  <c r="AO82" i="9"/>
  <c r="AP78" i="9"/>
  <c r="AP243" i="1" s="1"/>
  <c r="AS11" i="9"/>
  <c r="AA88" i="9"/>
  <c r="AN86" i="9"/>
  <c r="AN85" i="9"/>
  <c r="AS84" i="9"/>
  <c r="AS83" i="9"/>
  <c r="AS82" i="9"/>
  <c r="AN81" i="9"/>
  <c r="AS79" i="9"/>
  <c r="AT78" i="9"/>
  <c r="AT243" i="1" s="1"/>
  <c r="O51" i="9"/>
  <c r="AN33" i="9"/>
  <c r="AK31" i="9"/>
  <c r="AK88" i="9"/>
  <c r="N23" i="1"/>
  <c r="N88" i="9"/>
  <c r="D23" i="1"/>
  <c r="D88" i="9"/>
  <c r="AD170" i="1"/>
  <c r="AT55" i="9"/>
  <c r="AO84" i="1"/>
  <c r="AV206" i="1"/>
  <c r="AV117" i="1"/>
  <c r="AX233" i="1"/>
  <c r="AX239" i="1" s="1"/>
  <c r="AP166" i="1"/>
  <c r="AP117" i="1"/>
  <c r="AU223" i="1"/>
  <c r="AX217" i="1"/>
  <c r="AX223" i="1" s="1"/>
  <c r="AO43" i="1"/>
  <c r="AO141" i="1"/>
  <c r="AU125" i="1"/>
  <c r="AT109" i="1"/>
  <c r="AP181" i="1"/>
  <c r="AO59" i="1"/>
  <c r="AQ198" i="1"/>
  <c r="AX136" i="1"/>
  <c r="AX142" i="1" s="1"/>
  <c r="AP85" i="1"/>
  <c r="AT51" i="1"/>
  <c r="AU108" i="1"/>
  <c r="AT181" i="1"/>
  <c r="AT158" i="1"/>
  <c r="AP109" i="1"/>
  <c r="AU59" i="1"/>
  <c r="AY109" i="1"/>
  <c r="AX176" i="1"/>
  <c r="AX181" i="1" s="1"/>
  <c r="AY201" i="1"/>
  <c r="AY206" i="1" s="1"/>
  <c r="AV134" i="1"/>
  <c r="AN68" i="1"/>
  <c r="AO134" i="1"/>
  <c r="AU149" i="1"/>
  <c r="AN35" i="1"/>
  <c r="AX62" i="1"/>
  <c r="AX67" i="1" s="1"/>
  <c r="AP150" i="1"/>
  <c r="AX144" i="1"/>
  <c r="AX149" i="1" s="1"/>
  <c r="AT230" i="1"/>
  <c r="AS92" i="1"/>
  <c r="W23" i="1"/>
  <c r="W88" i="9"/>
  <c r="AP88" i="9" s="1"/>
  <c r="AP247" i="1" s="1"/>
  <c r="I23" i="1"/>
  <c r="I88" i="9"/>
  <c r="G23" i="1"/>
  <c r="G88" i="9"/>
  <c r="Q30" i="9"/>
  <c r="Q88" i="9"/>
  <c r="AY144" i="1"/>
  <c r="AY150" i="1" s="1"/>
  <c r="AY46" i="1"/>
  <c r="AY52" i="1" s="1"/>
  <c r="AO85" i="9"/>
  <c r="AU86" i="9"/>
  <c r="AP84" i="9"/>
  <c r="AS78" i="9"/>
  <c r="AV86" i="9"/>
  <c r="AQ85" i="9"/>
  <c r="AQ79" i="9"/>
  <c r="AQ78" i="9"/>
  <c r="AQ243" i="1" s="1"/>
  <c r="AO84" i="9"/>
  <c r="AS85" i="9"/>
  <c r="AU83" i="9"/>
  <c r="R170" i="1"/>
  <c r="AO55" i="9"/>
  <c r="L29" i="9"/>
  <c r="L88" i="9"/>
  <c r="E26" i="9"/>
  <c r="E88" i="9"/>
  <c r="AH23" i="1"/>
  <c r="AH88" i="9"/>
  <c r="X46" i="9"/>
  <c r="AQ33" i="9"/>
  <c r="H28" i="9"/>
  <c r="H88" i="9"/>
  <c r="M31" i="9"/>
  <c r="M88" i="9"/>
  <c r="Y30" i="9"/>
  <c r="Y88" i="9"/>
  <c r="AX46" i="1"/>
  <c r="AX52" i="1" s="1"/>
  <c r="AY62" i="1"/>
  <c r="AY67" i="1" s="1"/>
  <c r="AY209" i="1"/>
  <c r="AY215" i="1" s="1"/>
  <c r="AP215" i="1"/>
  <c r="AO76" i="1"/>
  <c r="AX109" i="1"/>
  <c r="AY185" i="1"/>
  <c r="AY190" i="1" s="1"/>
  <c r="AY112" i="1"/>
  <c r="AY118" i="1" s="1"/>
  <c r="AX193" i="1"/>
  <c r="AX198" i="1" s="1"/>
  <c r="AY223" i="1"/>
  <c r="AU44" i="1"/>
  <c r="AX79" i="1"/>
  <c r="AX84" i="1" s="1"/>
  <c r="AP207" i="1"/>
  <c r="AY176" i="1"/>
  <c r="AY182" i="1" s="1"/>
  <c r="AV84" i="9"/>
  <c r="AQ81" i="9"/>
  <c r="O69" i="9"/>
  <c r="AN55" i="9"/>
  <c r="AP81" i="9"/>
  <c r="AS55" i="9"/>
  <c r="AC26" i="9"/>
  <c r="AC88" i="9"/>
  <c r="AB30" i="9"/>
  <c r="AB88" i="9"/>
  <c r="J23" i="1"/>
  <c r="J88" i="9"/>
  <c r="AI23" i="1"/>
  <c r="AI88" i="9"/>
  <c r="P26" i="9"/>
  <c r="P88" i="9"/>
  <c r="AT85" i="9"/>
  <c r="AU82" i="9"/>
  <c r="AP80" i="9"/>
  <c r="U170" i="1"/>
  <c r="AP55" i="9"/>
  <c r="AP86" i="9"/>
  <c r="AV85" i="9"/>
  <c r="AQ84" i="9"/>
  <c r="AN80" i="9"/>
  <c r="AO83" i="9"/>
  <c r="AO78" i="9"/>
  <c r="AO243" i="1" s="1"/>
  <c r="AS81" i="9"/>
  <c r="AU85" i="9"/>
  <c r="AA46" i="9"/>
  <c r="AS33" i="9"/>
  <c r="AF12" i="9"/>
  <c r="AF88" i="9"/>
  <c r="AT88" i="9" s="1"/>
  <c r="AT247" i="1" s="1"/>
  <c r="U48" i="9"/>
  <c r="AP33" i="9"/>
  <c r="AJ50" i="9"/>
  <c r="AV33" i="9"/>
  <c r="AV165" i="1"/>
  <c r="AO68" i="1"/>
  <c r="AO222" i="1"/>
  <c r="AY233" i="1"/>
  <c r="AY238" i="1" s="1"/>
  <c r="AX201" i="1"/>
  <c r="AX207" i="1" s="1"/>
  <c r="AY136" i="1"/>
  <c r="AY142" i="1" s="1"/>
  <c r="AY128" i="1"/>
  <c r="AY134" i="1" s="1"/>
  <c r="AY157" i="1"/>
  <c r="AU182" i="1"/>
  <c r="AP93" i="1"/>
  <c r="AY79" i="1"/>
  <c r="AY85" i="1" s="1"/>
  <c r="AU157" i="1"/>
  <c r="AY29" i="1"/>
  <c r="AY35" i="1" s="1"/>
  <c r="AY38" i="1"/>
  <c r="AY43" i="1" s="1"/>
  <c r="AY54" i="1"/>
  <c r="AY60" i="1" s="1"/>
  <c r="AU117" i="1"/>
  <c r="AX54" i="1"/>
  <c r="AX60" i="1" s="1"/>
  <c r="AV150" i="1"/>
  <c r="AJ29" i="9"/>
  <c r="AV11" i="9"/>
  <c r="O23" i="1"/>
  <c r="AN11" i="9"/>
  <c r="AG23" i="1"/>
  <c r="AU11" i="9"/>
  <c r="X23" i="1"/>
  <c r="AQ11" i="9"/>
  <c r="R23" i="1"/>
  <c r="AO11" i="9"/>
  <c r="U27" i="9"/>
  <c r="AP11" i="9"/>
  <c r="AD23" i="1"/>
  <c r="AT11" i="9"/>
  <c r="X239" i="1"/>
  <c r="AG239" i="1"/>
  <c r="AF238" i="1"/>
  <c r="B191" i="1"/>
  <c r="B195" i="1"/>
  <c r="B199" i="1" s="1"/>
  <c r="R238" i="1"/>
  <c r="AE12" i="9"/>
  <c r="AE56" i="9"/>
  <c r="AF30" i="9"/>
  <c r="AF70" i="9"/>
  <c r="AF48" i="9"/>
  <c r="O24" i="9"/>
  <c r="AA75" i="9"/>
  <c r="AK46" i="9"/>
  <c r="D26" i="9"/>
  <c r="H69" i="9"/>
  <c r="AD74" i="9"/>
  <c r="V53" i="9"/>
  <c r="T49" i="9"/>
  <c r="C26" i="9"/>
  <c r="I52" i="9"/>
  <c r="I47" i="9"/>
  <c r="Q46" i="9"/>
  <c r="V46" i="9"/>
  <c r="D30" i="9"/>
  <c r="C30" i="9"/>
  <c r="I50" i="9"/>
  <c r="D27" i="9"/>
  <c r="AD72" i="9"/>
  <c r="AK53" i="9"/>
  <c r="N31" i="9"/>
  <c r="AD70" i="9"/>
  <c r="AL71" i="9"/>
  <c r="AC31" i="9"/>
  <c r="AF31" i="9"/>
  <c r="V70" i="9"/>
  <c r="AL68" i="9"/>
  <c r="L27" i="9"/>
  <c r="J48" i="9"/>
  <c r="L31" i="9"/>
  <c r="X30" i="9"/>
  <c r="L24" i="9"/>
  <c r="Z75" i="9"/>
  <c r="E25" i="9"/>
  <c r="X31" i="9"/>
  <c r="R31" i="9"/>
  <c r="L26" i="9"/>
  <c r="X25" i="9"/>
  <c r="AH24" i="9"/>
  <c r="AH46" i="9"/>
  <c r="AH28" i="9"/>
  <c r="H27" i="9"/>
  <c r="E49" i="9"/>
  <c r="U53" i="9"/>
  <c r="J74" i="9"/>
  <c r="AF74" i="9"/>
  <c r="L50" i="9"/>
  <c r="AF46" i="9"/>
  <c r="I46" i="9"/>
  <c r="AK26" i="9"/>
  <c r="Z52" i="9"/>
  <c r="AI30" i="9"/>
  <c r="P29" i="9"/>
  <c r="V52" i="9"/>
  <c r="V51" i="9"/>
  <c r="C24" i="9"/>
  <c r="I49" i="9"/>
  <c r="AG28" i="9"/>
  <c r="D25" i="9"/>
  <c r="AD71" i="9"/>
  <c r="AD69" i="9"/>
  <c r="AD68" i="9"/>
  <c r="AD75" i="9"/>
  <c r="I53" i="9"/>
  <c r="AF52" i="9"/>
  <c r="AB73" i="9"/>
  <c r="I51" i="9"/>
  <c r="AC28" i="9"/>
  <c r="AK25" i="9"/>
  <c r="C29" i="9"/>
  <c r="D24" i="9"/>
  <c r="D31" i="9"/>
  <c r="C31" i="9"/>
  <c r="V49" i="9"/>
  <c r="C28" i="9"/>
  <c r="D28" i="9"/>
  <c r="P25" i="9"/>
  <c r="O30" i="9"/>
  <c r="D12" i="9"/>
  <c r="AK49" i="9"/>
  <c r="Q28" i="9"/>
  <c r="V50" i="9"/>
  <c r="C25" i="9"/>
  <c r="D29" i="9"/>
  <c r="V48" i="9"/>
  <c r="C27" i="9"/>
  <c r="AH12" i="9"/>
  <c r="J70" i="9"/>
  <c r="AH26" i="9"/>
  <c r="L69" i="9"/>
  <c r="R72" i="9"/>
  <c r="E52" i="9"/>
  <c r="F74" i="9"/>
  <c r="I31" i="9"/>
  <c r="M28" i="9"/>
  <c r="I26" i="9"/>
  <c r="Y24" i="9"/>
  <c r="Z53" i="9"/>
  <c r="Z49" i="9"/>
  <c r="AD31" i="9"/>
  <c r="G26" i="9"/>
  <c r="AH25" i="9"/>
  <c r="AD28" i="9"/>
  <c r="G46" i="9"/>
  <c r="G51" i="9"/>
  <c r="AD73" i="9"/>
  <c r="R70" i="9"/>
  <c r="F71" i="9"/>
  <c r="K46" i="9"/>
  <c r="G53" i="9"/>
  <c r="Y27" i="9"/>
  <c r="AA34" i="9"/>
  <c r="Z51" i="9"/>
  <c r="Z46" i="9"/>
  <c r="AH31" i="9"/>
  <c r="H12" i="9"/>
  <c r="AD25" i="9"/>
  <c r="G49" i="9"/>
  <c r="J68" i="9"/>
  <c r="Z71" i="9"/>
  <c r="P73" i="9"/>
  <c r="I25" i="9"/>
  <c r="Z47" i="9"/>
  <c r="AH30" i="9"/>
  <c r="AH29" i="9"/>
  <c r="AH27" i="9"/>
  <c r="E47" i="9"/>
  <c r="Z48" i="9"/>
  <c r="U34" i="9"/>
  <c r="AI73" i="9"/>
  <c r="AI74" i="9"/>
  <c r="AH48" i="9"/>
  <c r="Q75" i="9"/>
  <c r="Q74" i="9"/>
  <c r="Q71" i="9"/>
  <c r="L70" i="9"/>
  <c r="T53" i="9"/>
  <c r="AA53" i="9"/>
  <c r="AC24" i="9"/>
  <c r="AH49" i="9"/>
  <c r="R25" i="9"/>
  <c r="O29" i="9"/>
  <c r="AD12" i="9"/>
  <c r="R50" i="9"/>
  <c r="AH50" i="9"/>
  <c r="AA47" i="9"/>
  <c r="T46" i="9"/>
  <c r="AC25" i="9"/>
  <c r="AH51" i="9"/>
  <c r="O27" i="9"/>
  <c r="AB27" i="9"/>
  <c r="AA49" i="9"/>
  <c r="AL70" i="9"/>
  <c r="T50" i="9"/>
  <c r="T48" i="9"/>
  <c r="AC30" i="9"/>
  <c r="R53" i="9"/>
  <c r="R49" i="9"/>
  <c r="AC29" i="9"/>
  <c r="AF29" i="9"/>
  <c r="AH53" i="9"/>
  <c r="AL73" i="9"/>
  <c r="N70" i="9"/>
  <c r="T52" i="9"/>
  <c r="T47" i="9"/>
  <c r="AC27" i="9"/>
  <c r="AH52" i="9"/>
  <c r="AI71" i="9"/>
  <c r="AK30" i="9"/>
  <c r="O31" i="9"/>
  <c r="O25" i="9"/>
  <c r="N25" i="9"/>
  <c r="E97" i="1"/>
  <c r="N48" i="9"/>
  <c r="AC53" i="9"/>
  <c r="Y47" i="9"/>
  <c r="P97" i="1"/>
  <c r="H47" i="9"/>
  <c r="AB47" i="9"/>
  <c r="AF97" i="1"/>
  <c r="U97" i="1"/>
  <c r="L97" i="1"/>
  <c r="Z70" i="9"/>
  <c r="U52" i="9"/>
  <c r="P74" i="9"/>
  <c r="AF53" i="9"/>
  <c r="AF50" i="9"/>
  <c r="AF49" i="9"/>
  <c r="L47" i="9"/>
  <c r="K52" i="9"/>
  <c r="I30" i="9"/>
  <c r="I28" i="9"/>
  <c r="M24" i="9"/>
  <c r="Z73" i="9"/>
  <c r="V34" i="9"/>
  <c r="G25" i="9"/>
  <c r="AD30" i="9"/>
  <c r="AD50" i="9"/>
  <c r="U46" i="9"/>
  <c r="M97" i="1"/>
  <c r="AF51" i="9"/>
  <c r="S97" i="1"/>
  <c r="Q49" i="9"/>
  <c r="E51" i="9"/>
  <c r="AG97" i="1"/>
  <c r="AJ48" i="9"/>
  <c r="Z72" i="9"/>
  <c r="J71" i="9"/>
  <c r="J69" i="9"/>
  <c r="Z69" i="9"/>
  <c r="M52" i="9"/>
  <c r="P68" i="9"/>
  <c r="P53" i="9"/>
  <c r="L48" i="9"/>
  <c r="L34" i="9"/>
  <c r="P72" i="9"/>
  <c r="P69" i="9"/>
  <c r="K53" i="9"/>
  <c r="AG47" i="9"/>
  <c r="AK29" i="9"/>
  <c r="M30" i="9"/>
  <c r="Y28" i="9"/>
  <c r="AK27" i="9"/>
  <c r="M27" i="9"/>
  <c r="Y26" i="9"/>
  <c r="AK24" i="9"/>
  <c r="I24" i="9"/>
  <c r="G31" i="9"/>
  <c r="T24" i="9"/>
  <c r="H30" i="9"/>
  <c r="J73" i="9"/>
  <c r="G29" i="9"/>
  <c r="W28" i="9"/>
  <c r="N24" i="9"/>
  <c r="H24" i="9"/>
  <c r="AD29" i="9"/>
  <c r="N27" i="9"/>
  <c r="U50" i="9"/>
  <c r="K48" i="9"/>
  <c r="E46" i="9"/>
  <c r="K49" i="9"/>
  <c r="R51" i="9"/>
  <c r="T97" i="1"/>
  <c r="AH97" i="1"/>
  <c r="D47" i="9"/>
  <c r="X50" i="9"/>
  <c r="E48" i="9"/>
  <c r="J97" i="1"/>
  <c r="K97" i="1"/>
  <c r="I97" i="1"/>
  <c r="V97" i="1"/>
  <c r="AD27" i="9"/>
  <c r="U51" i="9"/>
  <c r="U49" i="9"/>
  <c r="C47" i="9"/>
  <c r="W97" i="1"/>
  <c r="J72" i="9"/>
  <c r="Z68" i="9"/>
  <c r="E53" i="9"/>
  <c r="L46" i="9"/>
  <c r="L53" i="9"/>
  <c r="L51" i="9"/>
  <c r="P50" i="9"/>
  <c r="L49" i="9"/>
  <c r="AF47" i="9"/>
  <c r="P75" i="9"/>
  <c r="P71" i="9"/>
  <c r="P70" i="9"/>
  <c r="AG49" i="9"/>
  <c r="I29" i="9"/>
  <c r="AK28" i="9"/>
  <c r="I27" i="9"/>
  <c r="M26" i="9"/>
  <c r="M25" i="9"/>
  <c r="G30" i="9"/>
  <c r="H31" i="9"/>
  <c r="H29" i="9"/>
  <c r="J75" i="9"/>
  <c r="J30" i="9"/>
  <c r="G27" i="9"/>
  <c r="G28" i="9"/>
  <c r="T27" i="9"/>
  <c r="H26" i="9"/>
  <c r="N29" i="9"/>
  <c r="AD26" i="9"/>
  <c r="AD24" i="9"/>
  <c r="E50" i="9"/>
  <c r="U47" i="9"/>
  <c r="K47" i="9"/>
  <c r="O97" i="1"/>
  <c r="AA48" i="9"/>
  <c r="K50" i="9"/>
  <c r="K51" i="9"/>
  <c r="AK50" i="9"/>
  <c r="AI50" i="9"/>
  <c r="V239" i="1"/>
  <c r="E27" i="9"/>
  <c r="W30" i="9"/>
  <c r="J53" i="9"/>
  <c r="J24" i="9"/>
  <c r="T29" i="9"/>
  <c r="E30" i="9"/>
  <c r="W27" i="9"/>
  <c r="W25" i="9"/>
  <c r="AF28" i="9"/>
  <c r="AF25" i="9"/>
  <c r="T25" i="9"/>
  <c r="J50" i="9"/>
  <c r="W48" i="9"/>
  <c r="AJ97" i="1"/>
  <c r="V75" i="9"/>
  <c r="AJ49" i="9"/>
  <c r="AJ47" i="9"/>
  <c r="AJ34" i="9"/>
  <c r="E31" i="9"/>
  <c r="T30" i="9"/>
  <c r="R69" i="9"/>
  <c r="AG53" i="9"/>
  <c r="AC51" i="9"/>
  <c r="AJ46" i="9"/>
  <c r="W46" i="9"/>
  <c r="AJ52" i="9"/>
  <c r="AG48" i="9"/>
  <c r="AG46" i="9"/>
  <c r="E28" i="9"/>
  <c r="E24" i="9"/>
  <c r="E29" i="9"/>
  <c r="T31" i="9"/>
  <c r="AJ30" i="9"/>
  <c r="K34" i="9"/>
  <c r="R46" i="9"/>
  <c r="J49" i="9"/>
  <c r="J34" i="9"/>
  <c r="AB25" i="9"/>
  <c r="I12" i="9"/>
  <c r="AF26" i="9"/>
  <c r="C51" i="9"/>
  <c r="R34" i="9"/>
  <c r="AG34" i="9"/>
  <c r="AJ53" i="9"/>
  <c r="F73" i="9"/>
  <c r="R68" i="9"/>
  <c r="AG51" i="9"/>
  <c r="AJ51" i="9"/>
  <c r="AG50" i="9"/>
  <c r="J47" i="9"/>
  <c r="AG52" i="9"/>
  <c r="D46" i="9"/>
  <c r="AF24" i="9"/>
  <c r="W31" i="9"/>
  <c r="J46" i="9"/>
  <c r="AJ24" i="9"/>
  <c r="AJ31" i="9"/>
  <c r="Z74" i="9"/>
  <c r="J52" i="9"/>
  <c r="W29" i="9"/>
  <c r="W26" i="9"/>
  <c r="W24" i="9"/>
  <c r="G24" i="9"/>
  <c r="O26" i="9"/>
  <c r="O28" i="9"/>
  <c r="AB24" i="9"/>
  <c r="AH34" i="9"/>
  <c r="U12" i="9"/>
  <c r="Y238" i="1"/>
  <c r="I238" i="1"/>
  <c r="K239" i="1"/>
  <c r="U68" i="9"/>
  <c r="AK51" i="9"/>
  <c r="AL72" i="9"/>
  <c r="P52" i="9"/>
  <c r="P51" i="9"/>
  <c r="X49" i="9"/>
  <c r="H49" i="9"/>
  <c r="X48" i="9"/>
  <c r="D48" i="9"/>
  <c r="P47" i="9"/>
  <c r="AF68" i="9"/>
  <c r="AI46" i="9"/>
  <c r="AI51" i="9"/>
  <c r="AI34" i="9"/>
  <c r="P24" i="9"/>
  <c r="R24" i="9"/>
  <c r="R28" i="9"/>
  <c r="R26" i="9"/>
  <c r="J25" i="9"/>
  <c r="P28" i="9"/>
  <c r="R12" i="9"/>
  <c r="I34" i="9"/>
  <c r="AI49" i="9"/>
  <c r="AL238" i="1"/>
  <c r="J238" i="1"/>
  <c r="AK34" i="9"/>
  <c r="N69" i="9"/>
  <c r="AK52" i="9"/>
  <c r="U73" i="9"/>
  <c r="P46" i="9"/>
  <c r="AL74" i="9"/>
  <c r="D52" i="9"/>
  <c r="D50" i="9"/>
  <c r="D49" i="9"/>
  <c r="AF73" i="9"/>
  <c r="AF72" i="9"/>
  <c r="P31" i="9"/>
  <c r="P30" i="9"/>
  <c r="X29" i="9"/>
  <c r="R30" i="9"/>
  <c r="R29" i="9"/>
  <c r="J28" i="9"/>
  <c r="R27" i="9"/>
  <c r="J26" i="9"/>
  <c r="J12" i="9"/>
  <c r="X24" i="9"/>
  <c r="AK47" i="9"/>
  <c r="E34" i="9"/>
  <c r="AA239" i="1"/>
  <c r="AI97" i="1"/>
  <c r="N71" i="9"/>
  <c r="N75" i="9"/>
  <c r="AL69" i="9"/>
  <c r="N72" i="9"/>
  <c r="N68" i="9"/>
  <c r="E71" i="9"/>
  <c r="AL75" i="9"/>
  <c r="D51" i="9"/>
  <c r="P49" i="9"/>
  <c r="P48" i="9"/>
  <c r="J31" i="9"/>
  <c r="J29" i="9"/>
  <c r="X12" i="9"/>
  <c r="J27" i="9"/>
  <c r="X27" i="9"/>
  <c r="X26" i="9"/>
  <c r="P12" i="9"/>
  <c r="X28" i="9"/>
  <c r="AI48" i="9"/>
  <c r="AI53" i="9"/>
  <c r="S239" i="1"/>
  <c r="AI47" i="9"/>
  <c r="AK48" i="9"/>
  <c r="D34" i="9"/>
  <c r="S46" i="9"/>
  <c r="W53" i="9"/>
  <c r="Q51" i="9"/>
  <c r="Q47" i="9"/>
  <c r="AG31" i="9"/>
  <c r="AG29" i="9"/>
  <c r="AG27" i="9"/>
  <c r="Q27" i="9"/>
  <c r="U26" i="9"/>
  <c r="U25" i="9"/>
  <c r="U30" i="9"/>
  <c r="AG30" i="9"/>
  <c r="AA72" i="9"/>
  <c r="AJ28" i="9"/>
  <c r="AI29" i="9"/>
  <c r="AI26" i="9"/>
  <c r="AI24" i="9"/>
  <c r="C50" i="9"/>
  <c r="S47" i="9"/>
  <c r="W47" i="9"/>
  <c r="W49" i="9"/>
  <c r="Q53" i="9"/>
  <c r="Q52" i="9"/>
  <c r="R75" i="9"/>
  <c r="F69" i="9"/>
  <c r="F72" i="9"/>
  <c r="R71" i="9"/>
  <c r="M70" i="9"/>
  <c r="F70" i="9"/>
  <c r="V68" i="9"/>
  <c r="M74" i="9"/>
  <c r="Q73" i="9"/>
  <c r="M69" i="9"/>
  <c r="R56" i="9"/>
  <c r="V74" i="9"/>
  <c r="AB51" i="9"/>
  <c r="AB70" i="9"/>
  <c r="AB50" i="9"/>
  <c r="AB49" i="9"/>
  <c r="X34" i="9"/>
  <c r="AB74" i="9"/>
  <c r="Q48" i="9"/>
  <c r="Q29" i="9"/>
  <c r="AG26" i="9"/>
  <c r="Q26" i="9"/>
  <c r="Q25" i="9"/>
  <c r="U24" i="9"/>
  <c r="AI25" i="9"/>
  <c r="AG12" i="9"/>
  <c r="AI27" i="9"/>
  <c r="C48" i="9"/>
  <c r="C49" i="9"/>
  <c r="S48" i="9"/>
  <c r="S52" i="9"/>
  <c r="W50" i="9"/>
  <c r="F239" i="1"/>
  <c r="AK239" i="1"/>
  <c r="R74" i="9"/>
  <c r="V71" i="9"/>
  <c r="F68" i="9"/>
  <c r="AB46" i="9"/>
  <c r="V73" i="9"/>
  <c r="V69" i="9"/>
  <c r="V72" i="9"/>
  <c r="Q69" i="9"/>
  <c r="R73" i="9"/>
  <c r="M72" i="9"/>
  <c r="Q68" i="9"/>
  <c r="F75" i="9"/>
  <c r="AB53" i="9"/>
  <c r="AB48" i="9"/>
  <c r="T34" i="9"/>
  <c r="C46" i="9"/>
  <c r="S34" i="9"/>
  <c r="Q31" i="9"/>
  <c r="U28" i="9"/>
  <c r="AG25" i="9"/>
  <c r="AG24" i="9"/>
  <c r="Q24" i="9"/>
  <c r="AI31" i="9"/>
  <c r="U29" i="9"/>
  <c r="AI12" i="9"/>
  <c r="W34" i="9"/>
  <c r="AI28" i="9"/>
  <c r="C52" i="9"/>
  <c r="S49" i="9"/>
  <c r="S53" i="9"/>
  <c r="W51" i="9"/>
  <c r="AI239" i="1"/>
  <c r="S50" i="9"/>
  <c r="AE239" i="1"/>
  <c r="U238" i="1"/>
  <c r="H239" i="1"/>
  <c r="AH238" i="1"/>
  <c r="O239" i="1"/>
  <c r="N238" i="1"/>
  <c r="K30" i="9"/>
  <c r="K23" i="1"/>
  <c r="K24" i="9"/>
  <c r="T72" i="9"/>
  <c r="T170" i="1"/>
  <c r="T69" i="9"/>
  <c r="T71" i="9"/>
  <c r="T73" i="9"/>
  <c r="AI56" i="9"/>
  <c r="AI170" i="1"/>
  <c r="AI69" i="9"/>
  <c r="AI75" i="9"/>
  <c r="AI68" i="9"/>
  <c r="AI70" i="9"/>
  <c r="AC74" i="9"/>
  <c r="AC170" i="1"/>
  <c r="AC69" i="9"/>
  <c r="Z12" i="9"/>
  <c r="Z23" i="1"/>
  <c r="X68" i="9"/>
  <c r="X170" i="1"/>
  <c r="L75" i="9"/>
  <c r="L170" i="1"/>
  <c r="L71" i="9"/>
  <c r="L73" i="9"/>
  <c r="I70" i="9"/>
  <c r="I170" i="1"/>
  <c r="I68" i="9"/>
  <c r="I71" i="9"/>
  <c r="AL34" i="9"/>
  <c r="AL97" i="1"/>
  <c r="AD97" i="1"/>
  <c r="AD52" i="9"/>
  <c r="AD53" i="9"/>
  <c r="AD46" i="9"/>
  <c r="AD51" i="9"/>
  <c r="AD34" i="9"/>
  <c r="AD48" i="9"/>
  <c r="P239" i="1"/>
  <c r="P238" i="1"/>
  <c r="Y51" i="9"/>
  <c r="AG68" i="9"/>
  <c r="AG170" i="1"/>
  <c r="H46" i="9"/>
  <c r="D70" i="9"/>
  <c r="D170" i="1"/>
  <c r="P34" i="9"/>
  <c r="AE170" i="1"/>
  <c r="AB31" i="9"/>
  <c r="F12" i="9"/>
  <c r="F23" i="1"/>
  <c r="S56" i="9"/>
  <c r="S170" i="1"/>
  <c r="C69" i="9"/>
  <c r="C170" i="1"/>
  <c r="Z34" i="9"/>
  <c r="O49" i="9"/>
  <c r="AE97" i="1"/>
  <c r="AJ25" i="9"/>
  <c r="AJ23" i="1"/>
  <c r="Z50" i="9"/>
  <c r="Z97" i="1"/>
  <c r="L28" i="9"/>
  <c r="L23" i="1"/>
  <c r="AA97" i="1"/>
  <c r="AA50" i="9"/>
  <c r="X53" i="9"/>
  <c r="X97" i="1"/>
  <c r="Y12" i="9"/>
  <c r="Y23" i="1"/>
  <c r="AH74" i="9"/>
  <c r="AH70" i="9"/>
  <c r="AH75" i="9"/>
  <c r="AH71" i="9"/>
  <c r="U74" i="9"/>
  <c r="M75" i="9"/>
  <c r="M170" i="1"/>
  <c r="X52" i="9"/>
  <c r="H53" i="9"/>
  <c r="X51" i="9"/>
  <c r="H51" i="9"/>
  <c r="X47" i="9"/>
  <c r="AB34" i="9"/>
  <c r="AF75" i="9"/>
  <c r="AF71" i="9"/>
  <c r="H74" i="9"/>
  <c r="H170" i="1"/>
  <c r="AA52" i="9"/>
  <c r="Y31" i="9"/>
  <c r="Y25" i="9"/>
  <c r="M12" i="9"/>
  <c r="N47" i="9"/>
  <c r="N97" i="1"/>
  <c r="L30" i="9"/>
  <c r="AA30" i="9"/>
  <c r="AA23" i="1"/>
  <c r="S75" i="9"/>
  <c r="S72" i="9"/>
  <c r="S69" i="9"/>
  <c r="Y29" i="9"/>
  <c r="AJ27" i="9"/>
  <c r="L25" i="9"/>
  <c r="AJ26" i="9"/>
  <c r="N30" i="9"/>
  <c r="N28" i="9"/>
  <c r="N26" i="9"/>
  <c r="AJ12" i="9"/>
  <c r="O12" i="9"/>
  <c r="O46" i="9"/>
  <c r="O50" i="9"/>
  <c r="O48" i="9"/>
  <c r="AA51" i="9"/>
  <c r="E12" i="9"/>
  <c r="E23" i="1"/>
  <c r="D53" i="9"/>
  <c r="D97" i="1"/>
  <c r="H25" i="9"/>
  <c r="H23" i="1"/>
  <c r="AF27" i="9"/>
  <c r="AF23" i="1"/>
  <c r="Q12" i="9"/>
  <c r="Q23" i="1"/>
  <c r="P27" i="9"/>
  <c r="P23" i="1"/>
  <c r="Y50" i="9"/>
  <c r="Y97" i="1"/>
  <c r="Y49" i="9"/>
  <c r="Y48" i="9"/>
  <c r="Y46" i="9"/>
  <c r="AB28" i="9"/>
  <c r="AB23" i="1"/>
  <c r="H52" i="9"/>
  <c r="H97" i="1"/>
  <c r="Y74" i="9"/>
  <c r="Y170" i="1"/>
  <c r="E75" i="9"/>
  <c r="E170" i="1"/>
  <c r="H48" i="9"/>
  <c r="F47" i="9"/>
  <c r="F97" i="1"/>
  <c r="O56" i="9"/>
  <c r="O170" i="1"/>
  <c r="T12" i="9"/>
  <c r="S23" i="1"/>
  <c r="AC48" i="9"/>
  <c r="AC97" i="1"/>
  <c r="O47" i="9"/>
  <c r="AH170" i="1"/>
  <c r="AH72" i="9"/>
  <c r="AH69" i="9"/>
  <c r="Y53" i="9"/>
  <c r="AC52" i="9"/>
  <c r="Y73" i="9"/>
  <c r="AK72" i="9"/>
  <c r="AK170" i="1"/>
  <c r="AH73" i="9"/>
  <c r="AJ69" i="9"/>
  <c r="AJ170" i="1"/>
  <c r="H50" i="9"/>
  <c r="H34" i="9"/>
  <c r="D71" i="9"/>
  <c r="O52" i="9"/>
  <c r="W56" i="9"/>
  <c r="W170" i="1"/>
  <c r="G56" i="9"/>
  <c r="G170" i="1"/>
  <c r="AB29" i="9"/>
  <c r="AL12" i="9"/>
  <c r="AL23" i="1"/>
  <c r="V12" i="9"/>
  <c r="V23" i="1"/>
  <c r="O73" i="9"/>
  <c r="AA56" i="9"/>
  <c r="AA170" i="1"/>
  <c r="K56" i="9"/>
  <c r="K170" i="1"/>
  <c r="AB26" i="9"/>
  <c r="N12" i="9"/>
  <c r="Y34" i="9"/>
  <c r="O53" i="9"/>
  <c r="AF69" i="9"/>
  <c r="AF170" i="1"/>
  <c r="AB52" i="9"/>
  <c r="AB97" i="1"/>
  <c r="R52" i="9"/>
  <c r="R48" i="9"/>
  <c r="R97" i="1"/>
  <c r="AC12" i="9"/>
  <c r="AC23" i="1"/>
  <c r="U31" i="9"/>
  <c r="U23" i="1"/>
  <c r="M29" i="9"/>
  <c r="M23" i="1"/>
  <c r="N74" i="9"/>
  <c r="N170" i="1"/>
  <c r="G48" i="9"/>
  <c r="G97" i="1"/>
  <c r="G52" i="9"/>
  <c r="G50" i="9"/>
  <c r="G47" i="9"/>
  <c r="C53" i="9"/>
  <c r="C97" i="1"/>
  <c r="T26" i="9"/>
  <c r="T23" i="1"/>
  <c r="AK12" i="9"/>
  <c r="AK23" i="1"/>
  <c r="Q34" i="9"/>
  <c r="Q97" i="1"/>
  <c r="Q238" i="1"/>
  <c r="AB238" i="1"/>
  <c r="AJ239" i="1"/>
  <c r="T239" i="1"/>
  <c r="D239" i="1"/>
  <c r="W238" i="1"/>
  <c r="G238" i="1"/>
  <c r="X72" i="9"/>
  <c r="H71" i="9"/>
  <c r="X69" i="9"/>
  <c r="J56" i="9"/>
  <c r="AD56" i="9"/>
  <c r="AC71" i="9"/>
  <c r="I74" i="9"/>
  <c r="I73" i="9"/>
  <c r="AC72" i="9"/>
  <c r="I69" i="9"/>
  <c r="AC68" i="9"/>
  <c r="X75" i="9"/>
  <c r="T74" i="9"/>
  <c r="L72" i="9"/>
  <c r="D72" i="9"/>
  <c r="D69" i="9"/>
  <c r="AB56" i="9"/>
  <c r="T68" i="9"/>
  <c r="L68" i="9"/>
  <c r="O68" i="9"/>
  <c r="O74" i="9"/>
  <c r="W73" i="9"/>
  <c r="O71" i="9"/>
  <c r="O70" i="9"/>
  <c r="AC75" i="9"/>
  <c r="AG74" i="9"/>
  <c r="AG71" i="9"/>
  <c r="H75" i="9"/>
  <c r="T70" i="9"/>
  <c r="E74" i="9"/>
  <c r="AG70" i="9"/>
  <c r="AG75" i="9"/>
  <c r="I75" i="9"/>
  <c r="AG73" i="9"/>
  <c r="D73" i="9"/>
  <c r="W74" i="9"/>
  <c r="W71" i="9"/>
  <c r="AA70" i="9"/>
  <c r="C74" i="9"/>
  <c r="C71" i="9"/>
  <c r="C72" i="9"/>
  <c r="C68" i="9"/>
  <c r="C75" i="9"/>
  <c r="C73" i="9"/>
  <c r="C70" i="9"/>
  <c r="AL50" i="9"/>
  <c r="N49" i="9"/>
  <c r="M34" i="9"/>
  <c r="M50" i="9"/>
  <c r="M49" i="9"/>
  <c r="M47" i="9"/>
  <c r="M46" i="9"/>
  <c r="M51" i="9"/>
  <c r="AL52" i="9"/>
  <c r="AL51" i="9"/>
  <c r="N46" i="9"/>
  <c r="M48" i="9"/>
  <c r="N51" i="9"/>
  <c r="AD47" i="9"/>
  <c r="AL46" i="9"/>
  <c r="AC34" i="9"/>
  <c r="AC46" i="9"/>
  <c r="AC49" i="9"/>
  <c r="AC47" i="9"/>
  <c r="AC50" i="9"/>
  <c r="AD49" i="9"/>
  <c r="S25" i="9"/>
  <c r="S31" i="9"/>
  <c r="AL30" i="9"/>
  <c r="Z28" i="9"/>
  <c r="S26" i="9"/>
  <c r="S30" i="9"/>
  <c r="V29" i="9"/>
  <c r="S12" i="9"/>
  <c r="F27" i="9"/>
  <c r="F29" i="9"/>
  <c r="K29" i="9"/>
  <c r="F26" i="9"/>
  <c r="S24" i="9"/>
  <c r="F31" i="9"/>
  <c r="F28" i="9"/>
  <c r="F30" i="9"/>
  <c r="K31" i="9"/>
  <c r="K28" i="9"/>
  <c r="Z26" i="9"/>
  <c r="AL24" i="9"/>
  <c r="S29" i="9"/>
  <c r="S28" i="9"/>
  <c r="S27" i="9"/>
  <c r="V25" i="9"/>
  <c r="E73" i="9"/>
  <c r="AJ56" i="9"/>
  <c r="AJ74" i="9"/>
  <c r="AJ73" i="9"/>
  <c r="K70" i="9"/>
  <c r="K75" i="9"/>
  <c r="G74" i="9"/>
  <c r="G73" i="9"/>
  <c r="K72" i="9"/>
  <c r="V28" i="9"/>
  <c r="W12" i="9"/>
  <c r="Z27" i="9"/>
  <c r="V26" i="9"/>
  <c r="AL25" i="9"/>
  <c r="E72" i="9"/>
  <c r="U56" i="9"/>
  <c r="U72" i="9"/>
  <c r="U75" i="9"/>
  <c r="U69" i="9"/>
  <c r="AJ71" i="9"/>
  <c r="V56" i="9"/>
  <c r="T56" i="9"/>
  <c r="X70" i="9"/>
  <c r="H56" i="9"/>
  <c r="F52" i="9"/>
  <c r="F46" i="9"/>
  <c r="AL31" i="9"/>
  <c r="AJ68" i="9"/>
  <c r="L12" i="9"/>
  <c r="K12" i="9"/>
  <c r="K27" i="9"/>
  <c r="S68" i="9"/>
  <c r="F51" i="9"/>
  <c r="F49" i="9"/>
  <c r="Z31" i="9"/>
  <c r="Z30" i="9"/>
  <c r="AL28" i="9"/>
  <c r="K26" i="9"/>
  <c r="K25" i="9"/>
  <c r="V27" i="9"/>
  <c r="AL26" i="9"/>
  <c r="V24" i="9"/>
  <c r="AK56" i="9"/>
  <c r="AK68" i="9"/>
  <c r="AK74" i="9"/>
  <c r="Y56" i="9"/>
  <c r="Y71" i="9"/>
  <c r="Y68" i="9"/>
  <c r="E56" i="9"/>
  <c r="E68" i="9"/>
  <c r="AL56" i="9"/>
  <c r="G34" i="9"/>
  <c r="F34" i="9"/>
  <c r="AB12" i="9"/>
  <c r="AA12" i="9"/>
  <c r="AA27" i="9"/>
  <c r="Z56" i="9"/>
  <c r="F50" i="9"/>
  <c r="AA28" i="9"/>
  <c r="AA26" i="9"/>
  <c r="AA25" i="9"/>
  <c r="AA24" i="9"/>
  <c r="AK73" i="9"/>
  <c r="AK71" i="9"/>
  <c r="Y70" i="9"/>
  <c r="M73" i="9"/>
  <c r="M56" i="9"/>
  <c r="M71" i="9"/>
  <c r="F56" i="9"/>
  <c r="X56" i="9"/>
  <c r="X71" i="9"/>
  <c r="G68" i="9"/>
  <c r="G71" i="9"/>
  <c r="K68" i="9"/>
  <c r="F53" i="9"/>
  <c r="F48" i="9"/>
  <c r="Z24" i="9"/>
  <c r="AK69" i="9"/>
  <c r="Y75" i="9"/>
  <c r="AK70" i="9"/>
  <c r="Q56" i="9"/>
  <c r="Q70" i="9"/>
  <c r="X74" i="9"/>
  <c r="AJ70" i="9"/>
  <c r="K69" i="9"/>
  <c r="AK75" i="9"/>
  <c r="N56" i="9"/>
  <c r="Y72" i="9"/>
  <c r="E69" i="9"/>
  <c r="Q72" i="9"/>
  <c r="U71" i="9"/>
  <c r="U70" i="9"/>
  <c r="AG56" i="9"/>
  <c r="AG69" i="9"/>
  <c r="AG72" i="9"/>
  <c r="AC70" i="9"/>
  <c r="AC56" i="9"/>
  <c r="AC73" i="9"/>
  <c r="I56" i="9"/>
  <c r="I72" i="9"/>
  <c r="AH56" i="9"/>
  <c r="H70" i="9"/>
  <c r="D56" i="9"/>
  <c r="D68" i="9"/>
  <c r="AJ75" i="9"/>
  <c r="AB75" i="9"/>
  <c r="T75" i="9"/>
  <c r="D75" i="9"/>
  <c r="D74" i="9"/>
  <c r="X73" i="9"/>
  <c r="H73" i="9"/>
  <c r="AJ72" i="9"/>
  <c r="AB72" i="9"/>
  <c r="AB71" i="9"/>
  <c r="AB69" i="9"/>
  <c r="AB68" i="9"/>
  <c r="L56" i="9"/>
  <c r="H68" i="9"/>
  <c r="S70" i="9"/>
  <c r="W69" i="9"/>
  <c r="G69" i="9"/>
  <c r="W68" i="9"/>
  <c r="AL53" i="9"/>
  <c r="P56" i="9"/>
  <c r="O34" i="9"/>
  <c r="N34" i="9"/>
  <c r="W75" i="9"/>
  <c r="O75" i="9"/>
  <c r="G75" i="9"/>
  <c r="AA74" i="9"/>
  <c r="S74" i="9"/>
  <c r="K74" i="9"/>
  <c r="AA73" i="9"/>
  <c r="S73" i="9"/>
  <c r="K73" i="9"/>
  <c r="W72" i="9"/>
  <c r="O72" i="9"/>
  <c r="G72" i="9"/>
  <c r="AA71" i="9"/>
  <c r="S71" i="9"/>
  <c r="K71" i="9"/>
  <c r="W70" i="9"/>
  <c r="G70" i="9"/>
  <c r="AA69" i="9"/>
  <c r="AA68" i="9"/>
  <c r="AA31" i="9"/>
  <c r="AA29" i="9"/>
  <c r="N50" i="9"/>
  <c r="AL48" i="9"/>
  <c r="AL29" i="9"/>
  <c r="N53" i="9"/>
  <c r="AL49" i="9"/>
  <c r="AL47" i="9"/>
  <c r="V31" i="9"/>
  <c r="V30" i="9"/>
  <c r="Z29" i="9"/>
  <c r="G12" i="9"/>
  <c r="AL27" i="9"/>
  <c r="Z25" i="9"/>
  <c r="F25" i="9"/>
  <c r="F24" i="9"/>
  <c r="AQ88" i="9" l="1"/>
  <c r="AQ247" i="1" s="1"/>
  <c r="AV75" i="9"/>
  <c r="R5" i="13"/>
  <c r="AV88" i="9"/>
  <c r="AV247" i="1" s="1"/>
  <c r="U23" i="13"/>
  <c r="R23" i="13"/>
  <c r="U14" i="13"/>
  <c r="R14" i="13"/>
  <c r="AU73" i="9"/>
  <c r="AU71" i="9"/>
  <c r="AY166" i="1"/>
  <c r="AV72" i="9"/>
  <c r="AV170" i="1"/>
  <c r="AV70" i="9"/>
  <c r="AU68" i="9"/>
  <c r="AV74" i="9"/>
  <c r="AU72" i="9"/>
  <c r="AV73" i="9"/>
  <c r="AV71" i="9"/>
  <c r="AU69" i="9"/>
  <c r="AU70" i="9"/>
  <c r="AU170" i="1"/>
  <c r="AV69" i="9"/>
  <c r="AU75" i="9"/>
  <c r="AX150" i="1"/>
  <c r="AY207" i="1"/>
  <c r="AX79" i="9"/>
  <c r="AX68" i="1"/>
  <c r="AX231" i="1"/>
  <c r="AU53" i="9"/>
  <c r="AX76" i="1"/>
  <c r="AX86" i="9"/>
  <c r="AY82" i="9"/>
  <c r="AX85" i="1"/>
  <c r="AU51" i="9"/>
  <c r="AX199" i="1"/>
  <c r="AX59" i="1"/>
  <c r="AN88" i="9"/>
  <c r="AN247" i="1" s="1"/>
  <c r="AU50" i="9"/>
  <c r="AU48" i="9"/>
  <c r="AY68" i="1"/>
  <c r="AX44" i="1"/>
  <c r="AU47" i="9"/>
  <c r="AU49" i="9"/>
  <c r="AX93" i="1"/>
  <c r="AX34" i="1"/>
  <c r="AU46" i="9"/>
  <c r="AU52" i="9"/>
  <c r="AX222" i="1"/>
  <c r="AY141" i="1"/>
  <c r="AY214" i="1"/>
  <c r="AX85" i="9"/>
  <c r="AY84" i="1"/>
  <c r="AX126" i="1"/>
  <c r="AY80" i="9"/>
  <c r="AX80" i="9"/>
  <c r="AX82" i="9"/>
  <c r="AY93" i="1"/>
  <c r="AY59" i="1"/>
  <c r="AU88" i="9"/>
  <c r="AU247" i="1" s="1"/>
  <c r="AX182" i="1"/>
  <c r="AX141" i="1"/>
  <c r="AY133" i="1"/>
  <c r="AX206" i="1"/>
  <c r="AY239" i="1"/>
  <c r="AY149" i="1"/>
  <c r="AY75" i="1"/>
  <c r="AY84" i="9"/>
  <c r="AY83" i="9"/>
  <c r="AX88" i="9"/>
  <c r="AX247" i="1" s="1"/>
  <c r="AP23" i="1"/>
  <c r="AP29" i="9"/>
  <c r="AP30" i="9"/>
  <c r="AP27" i="9"/>
  <c r="AP24" i="9"/>
  <c r="AP31" i="9"/>
  <c r="AP25" i="9"/>
  <c r="AP28" i="9"/>
  <c r="AP26" i="9"/>
  <c r="AN23" i="1"/>
  <c r="AN30" i="9"/>
  <c r="AN29" i="9"/>
  <c r="AN26" i="9"/>
  <c r="AN27" i="9"/>
  <c r="AN31" i="9"/>
  <c r="AN24" i="9"/>
  <c r="AN25" i="9"/>
  <c r="AN28" i="9"/>
  <c r="AP170" i="1"/>
  <c r="AP71" i="9"/>
  <c r="AP68" i="9"/>
  <c r="AP74" i="9"/>
  <c r="AP69" i="9"/>
  <c r="AP70" i="9"/>
  <c r="AP75" i="9"/>
  <c r="AP72" i="9"/>
  <c r="AP73" i="9"/>
  <c r="AT97" i="1"/>
  <c r="AT53" i="9"/>
  <c r="AT48" i="9"/>
  <c r="AT47" i="9"/>
  <c r="AT50" i="9"/>
  <c r="AT51" i="9"/>
  <c r="AT49" i="9"/>
  <c r="AT52" i="9"/>
  <c r="AT46" i="9"/>
  <c r="AV97" i="1"/>
  <c r="AV52" i="9"/>
  <c r="AV53" i="9"/>
  <c r="AV51" i="9"/>
  <c r="AV49" i="9"/>
  <c r="AV48" i="9"/>
  <c r="AV46" i="9"/>
  <c r="AV47" i="9"/>
  <c r="AV50" i="9"/>
  <c r="AY181" i="1"/>
  <c r="AO170" i="1"/>
  <c r="AO73" i="9"/>
  <c r="AO74" i="9"/>
  <c r="AO72" i="9"/>
  <c r="AO75" i="9"/>
  <c r="AO71" i="9"/>
  <c r="AO68" i="9"/>
  <c r="AO69" i="9"/>
  <c r="AO70" i="9"/>
  <c r="AX84" i="9"/>
  <c r="AY191" i="1"/>
  <c r="AX33" i="9"/>
  <c r="AN97" i="1"/>
  <c r="AN48" i="9"/>
  <c r="AN50" i="9"/>
  <c r="AN47" i="9"/>
  <c r="AN53" i="9"/>
  <c r="AN46" i="9"/>
  <c r="AN52" i="9"/>
  <c r="AN49" i="9"/>
  <c r="AN51" i="9"/>
  <c r="AQ23" i="1"/>
  <c r="AQ31" i="9"/>
  <c r="AQ27" i="9"/>
  <c r="AQ26" i="9"/>
  <c r="AQ29" i="9"/>
  <c r="AQ25" i="9"/>
  <c r="AQ30" i="9"/>
  <c r="AQ28" i="9"/>
  <c r="AQ24" i="9"/>
  <c r="AY44" i="1"/>
  <c r="AQ97" i="1"/>
  <c r="AQ48" i="9"/>
  <c r="AQ51" i="9"/>
  <c r="AQ50" i="9"/>
  <c r="AQ52" i="9"/>
  <c r="AQ53" i="9"/>
  <c r="AQ46" i="9"/>
  <c r="AQ47" i="9"/>
  <c r="AQ49" i="9"/>
  <c r="AS23" i="1"/>
  <c r="AS27" i="9"/>
  <c r="AS31" i="9"/>
  <c r="AS24" i="9"/>
  <c r="AS29" i="9"/>
  <c r="AS28" i="9"/>
  <c r="AS26" i="9"/>
  <c r="AS25" i="9"/>
  <c r="AS30" i="9"/>
  <c r="AY11" i="9"/>
  <c r="AT23" i="1"/>
  <c r="AT27" i="9"/>
  <c r="AT31" i="9"/>
  <c r="AT26" i="9"/>
  <c r="AT24" i="9"/>
  <c r="AT28" i="9"/>
  <c r="AT29" i="9"/>
  <c r="AT30" i="9"/>
  <c r="AT25" i="9"/>
  <c r="AO23" i="1"/>
  <c r="AO25" i="9"/>
  <c r="AO31" i="9"/>
  <c r="AO28" i="9"/>
  <c r="AO26" i="9"/>
  <c r="AO24" i="9"/>
  <c r="AO30" i="9"/>
  <c r="AO29" i="9"/>
  <c r="AO27" i="9"/>
  <c r="AU23" i="1"/>
  <c r="AU28" i="9"/>
  <c r="AU26" i="9"/>
  <c r="AU30" i="9"/>
  <c r="AU25" i="9"/>
  <c r="AU24" i="9"/>
  <c r="AU29" i="9"/>
  <c r="AU31" i="9"/>
  <c r="AU27" i="9"/>
  <c r="AV23" i="1"/>
  <c r="AV26" i="9"/>
  <c r="AV31" i="9"/>
  <c r="AV27" i="9"/>
  <c r="AV24" i="9"/>
  <c r="AV29" i="9"/>
  <c r="AV25" i="9"/>
  <c r="AV30" i="9"/>
  <c r="AV28" i="9"/>
  <c r="AY85" i="9"/>
  <c r="AY55" i="9"/>
  <c r="AS170" i="1"/>
  <c r="AS71" i="9"/>
  <c r="AS74" i="9"/>
  <c r="AS68" i="9"/>
  <c r="AS69" i="9"/>
  <c r="AS70" i="9"/>
  <c r="AS72" i="9"/>
  <c r="AS73" i="9"/>
  <c r="AS75" i="9"/>
  <c r="AX81" i="9"/>
  <c r="AY117" i="1"/>
  <c r="AS243" i="1"/>
  <c r="AY78" i="9"/>
  <c r="AY243" i="1" s="1"/>
  <c r="AY51" i="1"/>
  <c r="AX238" i="1"/>
  <c r="AY81" i="9"/>
  <c r="AY79" i="9"/>
  <c r="AY86" i="9"/>
  <c r="AO97" i="1"/>
  <c r="AO51" i="9"/>
  <c r="AO46" i="9"/>
  <c r="AO48" i="9"/>
  <c r="AO53" i="9"/>
  <c r="AO49" i="9"/>
  <c r="AO50" i="9"/>
  <c r="AO47" i="9"/>
  <c r="AO52" i="9"/>
  <c r="AX83" i="9"/>
  <c r="AX55" i="9"/>
  <c r="AN170" i="1"/>
  <c r="AN68" i="9"/>
  <c r="AN73" i="9"/>
  <c r="AN72" i="9"/>
  <c r="AN69" i="9"/>
  <c r="AN70" i="9"/>
  <c r="AN71" i="9"/>
  <c r="AN74" i="9"/>
  <c r="AN75" i="9"/>
  <c r="AQ170" i="1"/>
  <c r="AQ73" i="9"/>
  <c r="AQ68" i="9"/>
  <c r="AQ74" i="9"/>
  <c r="AQ69" i="9"/>
  <c r="AQ70" i="9"/>
  <c r="AQ75" i="9"/>
  <c r="AQ71" i="9"/>
  <c r="AQ72" i="9"/>
  <c r="AX51" i="1"/>
  <c r="AY34" i="1"/>
  <c r="AP97" i="1"/>
  <c r="AP51" i="9"/>
  <c r="AP47" i="9"/>
  <c r="AP48" i="9"/>
  <c r="AP49" i="9"/>
  <c r="AP52" i="9"/>
  <c r="AP46" i="9"/>
  <c r="AP50" i="9"/>
  <c r="AP53" i="9"/>
  <c r="AY33" i="9"/>
  <c r="AS97" i="1"/>
  <c r="AS49" i="9"/>
  <c r="AS51" i="9"/>
  <c r="AS52" i="9"/>
  <c r="AS47" i="9"/>
  <c r="AS46" i="9"/>
  <c r="AS48" i="9"/>
  <c r="AS50" i="9"/>
  <c r="AS53" i="9"/>
  <c r="AT170" i="1"/>
  <c r="AT75" i="9"/>
  <c r="AT70" i="9"/>
  <c r="AT69" i="9"/>
  <c r="AT72" i="9"/>
  <c r="AT71" i="9"/>
  <c r="AT74" i="9"/>
  <c r="AT73" i="9"/>
  <c r="AT68" i="9"/>
  <c r="AS88" i="9"/>
  <c r="AX78" i="9"/>
  <c r="AX243" i="1" s="1"/>
  <c r="AN243" i="1"/>
  <c r="AX157" i="1"/>
  <c r="AX11" i="9"/>
  <c r="AL65" i="11"/>
  <c r="AK65" i="11"/>
  <c r="AJ65" i="11"/>
  <c r="AI65" i="11"/>
  <c r="AH65" i="11"/>
  <c r="AG65" i="11"/>
  <c r="AF65" i="11"/>
  <c r="AE65" i="11"/>
  <c r="AD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I13" i="12"/>
  <c r="H13" i="12"/>
  <c r="G13" i="12"/>
  <c r="F13" i="12"/>
  <c r="E13" i="12"/>
  <c r="D13" i="12"/>
  <c r="C13" i="12"/>
  <c r="J4" i="12"/>
  <c r="C21" i="11"/>
  <c r="I4" i="12"/>
  <c r="C20" i="11"/>
  <c r="H4" i="12"/>
  <c r="G4" i="12"/>
  <c r="F4" i="12"/>
  <c r="AL16" i="11"/>
  <c r="AK16" i="11"/>
  <c r="AJ16" i="11"/>
  <c r="AI16" i="11"/>
  <c r="AH16" i="11"/>
  <c r="AG16" i="11"/>
  <c r="AF16" i="11"/>
  <c r="AE16" i="11"/>
  <c r="AD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L15" i="11"/>
  <c r="AK15" i="11"/>
  <c r="AJ15" i="11"/>
  <c r="AI15" i="11"/>
  <c r="AH15" i="11"/>
  <c r="AG15" i="11"/>
  <c r="AF15" i="11"/>
  <c r="AD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L14" i="11"/>
  <c r="AK14" i="11"/>
  <c r="AJ14" i="11"/>
  <c r="AI14" i="11"/>
  <c r="AH14" i="11"/>
  <c r="AG14" i="11"/>
  <c r="AF14" i="11"/>
  <c r="AE14" i="11"/>
  <c r="AD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L8" i="11"/>
  <c r="AV8" i="11" s="1"/>
  <c r="AK8" i="11"/>
  <c r="AJ8" i="11"/>
  <c r="AI8" i="11"/>
  <c r="AU8" i="11" s="1"/>
  <c r="AH8" i="11"/>
  <c r="AG8" i="11"/>
  <c r="AF8" i="11"/>
  <c r="AT8" i="11" s="1"/>
  <c r="AE8" i="11"/>
  <c r="AE90" i="11" s="1"/>
  <c r="AD8" i="11"/>
  <c r="AC8" i="11"/>
  <c r="AS8" i="11" s="1"/>
  <c r="AB8" i="11"/>
  <c r="AA8" i="11"/>
  <c r="Z8" i="11"/>
  <c r="AQ8" i="11" s="1"/>
  <c r="Y8" i="11"/>
  <c r="X8" i="11"/>
  <c r="W8" i="11"/>
  <c r="AP8" i="11" s="1"/>
  <c r="V8" i="11"/>
  <c r="U8" i="11"/>
  <c r="T8" i="11"/>
  <c r="AO8" i="11" s="1"/>
  <c r="S8" i="11"/>
  <c r="R8" i="11"/>
  <c r="Q8" i="11"/>
  <c r="AN8" i="11" s="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L5" i="11"/>
  <c r="AV5" i="11" s="1"/>
  <c r="AY5" i="11" s="1"/>
  <c r="AK5" i="11"/>
  <c r="AJ5" i="11"/>
  <c r="AI5" i="11"/>
  <c r="AU5" i="11" s="1"/>
  <c r="AH5" i="11"/>
  <c r="AG5" i="11"/>
  <c r="AF5" i="11"/>
  <c r="AT5" i="11" s="1"/>
  <c r="AE5" i="11"/>
  <c r="AD5" i="11"/>
  <c r="AC5" i="11"/>
  <c r="AS5" i="11" s="1"/>
  <c r="AB5" i="11"/>
  <c r="AA5" i="11"/>
  <c r="Z5" i="11"/>
  <c r="AQ5" i="11" s="1"/>
  <c r="AX5" i="11" s="1"/>
  <c r="Y5" i="11"/>
  <c r="X5" i="11"/>
  <c r="W5" i="11"/>
  <c r="AP5" i="11" s="1"/>
  <c r="V5" i="11"/>
  <c r="U5" i="11"/>
  <c r="T5" i="11"/>
  <c r="S5" i="11"/>
  <c r="R5" i="11"/>
  <c r="AO5" i="11" s="1"/>
  <c r="Q5" i="11"/>
  <c r="AN5" i="11" s="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AB13" i="11" l="1"/>
  <c r="AU82" i="11"/>
  <c r="AU80" i="11"/>
  <c r="AU89" i="11"/>
  <c r="AU86" i="11"/>
  <c r="AU83" i="11"/>
  <c r="AU81" i="11"/>
  <c r="AU85" i="11"/>
  <c r="AU91" i="11"/>
  <c r="AU90" i="11"/>
  <c r="AU96" i="11"/>
  <c r="AU94" i="11"/>
  <c r="AU93" i="11"/>
  <c r="AU79" i="11"/>
  <c r="AU84" i="11"/>
  <c r="AU95" i="11"/>
  <c r="AU92" i="11"/>
  <c r="AO83" i="11"/>
  <c r="AO82" i="11"/>
  <c r="AO91" i="11"/>
  <c r="AO93" i="11"/>
  <c r="AO96" i="11"/>
  <c r="AO81" i="11"/>
  <c r="AO94" i="11"/>
  <c r="AO89" i="11"/>
  <c r="AO84" i="11"/>
  <c r="AO90" i="11"/>
  <c r="AO86" i="11"/>
  <c r="AO95" i="11"/>
  <c r="AO79" i="11"/>
  <c r="AO85" i="11"/>
  <c r="AO92" i="11"/>
  <c r="AO80" i="11"/>
  <c r="AT79" i="11"/>
  <c r="AT90" i="11"/>
  <c r="AT83" i="11"/>
  <c r="AT85" i="11"/>
  <c r="AT82" i="11"/>
  <c r="AT91" i="11"/>
  <c r="AT92" i="11"/>
  <c r="AT95" i="11"/>
  <c r="AT84" i="11"/>
  <c r="AT80" i="11"/>
  <c r="AT94" i="11"/>
  <c r="AT89" i="11"/>
  <c r="AT86" i="11"/>
  <c r="AT93" i="11"/>
  <c r="AT81" i="11"/>
  <c r="AT96" i="11"/>
  <c r="AX23" i="1"/>
  <c r="AX30" i="9"/>
  <c r="AX29" i="9"/>
  <c r="AX24" i="9"/>
  <c r="AX28" i="9"/>
  <c r="AX31" i="9"/>
  <c r="AX25" i="9"/>
  <c r="AX27" i="9"/>
  <c r="AX26" i="9"/>
  <c r="AY23" i="1"/>
  <c r="AY29" i="9"/>
  <c r="AY26" i="9"/>
  <c r="AY30" i="9"/>
  <c r="AY31" i="9"/>
  <c r="AY28" i="9"/>
  <c r="AY24" i="9"/>
  <c r="AY27" i="9"/>
  <c r="AY25" i="9"/>
  <c r="AS86" i="11"/>
  <c r="AS81" i="11"/>
  <c r="AS85" i="11"/>
  <c r="AS82" i="11"/>
  <c r="AS79" i="11"/>
  <c r="AS80" i="11"/>
  <c r="AS83" i="11"/>
  <c r="AS84" i="11"/>
  <c r="AS96" i="11"/>
  <c r="AS89" i="11"/>
  <c r="AS94" i="11"/>
  <c r="AS90" i="11"/>
  <c r="AS91" i="11"/>
  <c r="AS95" i="11"/>
  <c r="AS92" i="11"/>
  <c r="AS93" i="11"/>
  <c r="AY170" i="1"/>
  <c r="AY68" i="9"/>
  <c r="AY74" i="9"/>
  <c r="AY70" i="9"/>
  <c r="AY72" i="9"/>
  <c r="AY69" i="9"/>
  <c r="AY73" i="9"/>
  <c r="AY71" i="9"/>
  <c r="AY75" i="9"/>
  <c r="AP81" i="11"/>
  <c r="AP79" i="11"/>
  <c r="AP80" i="11"/>
  <c r="AP84" i="11"/>
  <c r="AP89" i="11"/>
  <c r="AP92" i="11"/>
  <c r="AP93" i="11"/>
  <c r="AP83" i="11"/>
  <c r="AP86" i="11"/>
  <c r="AP94" i="11"/>
  <c r="AP91" i="11"/>
  <c r="AP95" i="11"/>
  <c r="AP82" i="11"/>
  <c r="AP85" i="11"/>
  <c r="AP90" i="11"/>
  <c r="AP96" i="11"/>
  <c r="AY88" i="9"/>
  <c r="AY247" i="1" s="1"/>
  <c r="AS247" i="1"/>
  <c r="AN86" i="11"/>
  <c r="AN82" i="11"/>
  <c r="AN79" i="11"/>
  <c r="AN83" i="11"/>
  <c r="AN80" i="11"/>
  <c r="AN84" i="11"/>
  <c r="AN85" i="11"/>
  <c r="AN81" i="11"/>
  <c r="AN94" i="11"/>
  <c r="AN89" i="11"/>
  <c r="AN90" i="11"/>
  <c r="AN93" i="11"/>
  <c r="AN96" i="11"/>
  <c r="AN91" i="11"/>
  <c r="AN92" i="11"/>
  <c r="AN95" i="11"/>
  <c r="AX8" i="11"/>
  <c r="AQ96" i="11"/>
  <c r="AQ84" i="11"/>
  <c r="AQ85" i="11"/>
  <c r="AQ90" i="11"/>
  <c r="AQ82" i="11"/>
  <c r="AQ92" i="11"/>
  <c r="AQ81" i="11"/>
  <c r="AQ79" i="11"/>
  <c r="AQ94" i="11"/>
  <c r="AQ89" i="11"/>
  <c r="AQ95" i="11"/>
  <c r="AQ91" i="11"/>
  <c r="AQ80" i="11"/>
  <c r="AQ93" i="11"/>
  <c r="AQ86" i="11"/>
  <c r="AQ83" i="11"/>
  <c r="AY8" i="11"/>
  <c r="AV85" i="11"/>
  <c r="AV83" i="11"/>
  <c r="AV79" i="11"/>
  <c r="AV96" i="11"/>
  <c r="AV81" i="11"/>
  <c r="AV91" i="11"/>
  <c r="AV93" i="11"/>
  <c r="AV92" i="11"/>
  <c r="AV94" i="11"/>
  <c r="AV80" i="11"/>
  <c r="AV89" i="11"/>
  <c r="AV86" i="11"/>
  <c r="AV95" i="11"/>
  <c r="AV82" i="11"/>
  <c r="AV90" i="11"/>
  <c r="AV84" i="11"/>
  <c r="AY97" i="1"/>
  <c r="AY50" i="9"/>
  <c r="AY48" i="9"/>
  <c r="AY52" i="9"/>
  <c r="AY46" i="9"/>
  <c r="AY53" i="9"/>
  <c r="AY49" i="9"/>
  <c r="AY47" i="9"/>
  <c r="AY51" i="9"/>
  <c r="AX170" i="1"/>
  <c r="AX69" i="9"/>
  <c r="AX75" i="9"/>
  <c r="AX71" i="9"/>
  <c r="AX72" i="9"/>
  <c r="AX74" i="9"/>
  <c r="AX73" i="9"/>
  <c r="AX70" i="9"/>
  <c r="AX68" i="9"/>
  <c r="AX97" i="1"/>
  <c r="AX49" i="9"/>
  <c r="AX53" i="9"/>
  <c r="AX47" i="9"/>
  <c r="AX46" i="9"/>
  <c r="AX51" i="9"/>
  <c r="AX48" i="9"/>
  <c r="AX50" i="9"/>
  <c r="AX52" i="9"/>
  <c r="W89" i="11"/>
  <c r="AD91" i="11"/>
  <c r="AL91" i="11"/>
  <c r="AG89" i="11"/>
  <c r="AF90" i="11"/>
  <c r="X89" i="11"/>
  <c r="AH89" i="11"/>
  <c r="AG90" i="11"/>
  <c r="AE91" i="11"/>
  <c r="Y89" i="11"/>
  <c r="AI89" i="11"/>
  <c r="W90" i="11"/>
  <c r="AH90" i="11"/>
  <c r="AF91" i="11"/>
  <c r="Z89" i="11"/>
  <c r="AJ89" i="11"/>
  <c r="X90" i="11"/>
  <c r="AI90" i="11"/>
  <c r="W91" i="11"/>
  <c r="AG91" i="11"/>
  <c r="AA89" i="11"/>
  <c r="AK89" i="11"/>
  <c r="Y90" i="11"/>
  <c r="AJ90" i="11"/>
  <c r="X91" i="11"/>
  <c r="AH91" i="11"/>
  <c r="AD89" i="11"/>
  <c r="AL89" i="11"/>
  <c r="Z90" i="11"/>
  <c r="AK90" i="11"/>
  <c r="Y91" i="11"/>
  <c r="AI91" i="11"/>
  <c r="AE89" i="11"/>
  <c r="AA90" i="11"/>
  <c r="AL90" i="11"/>
  <c r="Z91" i="11"/>
  <c r="AJ91" i="11"/>
  <c r="AF89" i="11"/>
  <c r="AD90" i="11"/>
  <c r="AA91" i="11"/>
  <c r="AK91" i="11"/>
  <c r="AC14" i="11"/>
  <c r="AC89" i="11" s="1"/>
  <c r="C4" i="12"/>
  <c r="AC15" i="11"/>
  <c r="AC90" i="11" s="1"/>
  <c r="AC65" i="11"/>
  <c r="AC86" i="11" s="1"/>
  <c r="J13" i="12"/>
  <c r="AC16" i="11"/>
  <c r="AC91" i="11" s="1"/>
  <c r="E4" i="12"/>
  <c r="E38" i="11"/>
  <c r="E91" i="11" s="1"/>
  <c r="M38" i="11"/>
  <c r="M91" i="11" s="1"/>
  <c r="U38" i="11"/>
  <c r="U91" i="11" s="1"/>
  <c r="AC38" i="11"/>
  <c r="AK38" i="11"/>
  <c r="C36" i="11"/>
  <c r="C89" i="11" s="1"/>
  <c r="C37" i="11"/>
  <c r="C90" i="11" s="1"/>
  <c r="C38" i="11"/>
  <c r="C91" i="11" s="1"/>
  <c r="G38" i="11"/>
  <c r="G91" i="11" s="1"/>
  <c r="K38" i="11"/>
  <c r="K91" i="11" s="1"/>
  <c r="O38" i="11"/>
  <c r="O91" i="11" s="1"/>
  <c r="S38" i="11"/>
  <c r="S91" i="11" s="1"/>
  <c r="W38" i="11"/>
  <c r="AA38" i="11"/>
  <c r="AE38" i="11"/>
  <c r="AI38" i="11"/>
  <c r="AB14" i="11"/>
  <c r="AB89" i="11" s="1"/>
  <c r="AB15" i="11"/>
  <c r="AB90" i="11" s="1"/>
  <c r="D4" i="12"/>
  <c r="AB16" i="11"/>
  <c r="AB91" i="11" s="1"/>
  <c r="C8" i="12"/>
  <c r="D8" i="12"/>
  <c r="D38" i="11"/>
  <c r="D91" i="11" s="1"/>
  <c r="H38" i="11"/>
  <c r="H91" i="11" s="1"/>
  <c r="L38" i="11"/>
  <c r="L91" i="11" s="1"/>
  <c r="P38" i="11"/>
  <c r="P91" i="11" s="1"/>
  <c r="T38" i="11"/>
  <c r="T91" i="11" s="1"/>
  <c r="X38" i="11"/>
  <c r="AB38" i="11"/>
  <c r="E8" i="12"/>
  <c r="AF38" i="11"/>
  <c r="AJ38" i="11"/>
  <c r="F8" i="12"/>
  <c r="G8" i="12"/>
  <c r="H8" i="12"/>
  <c r="I8" i="12"/>
  <c r="J8" i="12"/>
  <c r="AB65" i="11"/>
  <c r="AB86" i="11" s="1"/>
  <c r="I38" i="11"/>
  <c r="I91" i="11" s="1"/>
  <c r="Q38" i="11"/>
  <c r="Q91" i="11" s="1"/>
  <c r="Y38" i="11"/>
  <c r="AG38" i="11"/>
  <c r="F38" i="11"/>
  <c r="F91" i="11" s="1"/>
  <c r="J38" i="11"/>
  <c r="J91" i="11" s="1"/>
  <c r="N38" i="11"/>
  <c r="N91" i="11" s="1"/>
  <c r="R38" i="11"/>
  <c r="R91" i="11" s="1"/>
  <c r="V38" i="11"/>
  <c r="V91" i="11" s="1"/>
  <c r="Z38" i="11"/>
  <c r="AD38" i="11"/>
  <c r="AH38" i="11"/>
  <c r="AL38" i="11"/>
  <c r="AI6" i="11"/>
  <c r="G9" i="11"/>
  <c r="K9" i="11"/>
  <c r="O9" i="11"/>
  <c r="S9" i="11"/>
  <c r="W9" i="11"/>
  <c r="AA9" i="11"/>
  <c r="AE9" i="11"/>
  <c r="AI9" i="11"/>
  <c r="F6" i="11"/>
  <c r="J6" i="11"/>
  <c r="N6" i="11"/>
  <c r="R6" i="11"/>
  <c r="V6" i="11"/>
  <c r="Z6" i="11"/>
  <c r="AD6" i="11"/>
  <c r="AH6" i="11"/>
  <c r="AL6" i="11"/>
  <c r="F9" i="11"/>
  <c r="J9" i="11"/>
  <c r="R9" i="11"/>
  <c r="V9" i="11"/>
  <c r="H6" i="11"/>
  <c r="L6" i="11"/>
  <c r="AB6" i="11"/>
  <c r="D9" i="11"/>
  <c r="T9" i="11"/>
  <c r="X9" i="11"/>
  <c r="AF9" i="11"/>
  <c r="T6" i="11"/>
  <c r="AJ6" i="11"/>
  <c r="H9" i="11"/>
  <c r="P9" i="11"/>
  <c r="AB9" i="11"/>
  <c r="D6" i="11"/>
  <c r="S6" i="11"/>
  <c r="AA6" i="11"/>
  <c r="L9" i="11"/>
  <c r="AJ9" i="11"/>
  <c r="D55" i="1"/>
  <c r="D17" i="11"/>
  <c r="H55" i="1"/>
  <c r="H17" i="11"/>
  <c r="L55" i="1"/>
  <c r="L17" i="11"/>
  <c r="P55" i="1"/>
  <c r="P17" i="11"/>
  <c r="T55" i="1"/>
  <c r="T17" i="11"/>
  <c r="X55" i="1"/>
  <c r="X17" i="11"/>
  <c r="X92" i="11" s="1"/>
  <c r="AB55" i="1"/>
  <c r="AB17" i="11"/>
  <c r="AB92" i="11" s="1"/>
  <c r="AF55" i="1"/>
  <c r="AF17" i="11"/>
  <c r="AF92" i="11" s="1"/>
  <c r="AJ55" i="1"/>
  <c r="AJ17" i="11"/>
  <c r="AJ92" i="11" s="1"/>
  <c r="D63" i="1"/>
  <c r="D18" i="11"/>
  <c r="H63" i="1"/>
  <c r="H18" i="11"/>
  <c r="L63" i="1"/>
  <c r="L18" i="11"/>
  <c r="P63" i="1"/>
  <c r="P18" i="11"/>
  <c r="T63" i="1"/>
  <c r="T18" i="11"/>
  <c r="X63" i="1"/>
  <c r="X18" i="11"/>
  <c r="X93" i="11" s="1"/>
  <c r="AB63" i="1"/>
  <c r="AB18" i="11"/>
  <c r="AB93" i="11" s="1"/>
  <c r="AF63" i="1"/>
  <c r="AF18" i="11"/>
  <c r="AF93" i="11" s="1"/>
  <c r="AJ63" i="1"/>
  <c r="AJ18" i="11"/>
  <c r="AJ93" i="11" s="1"/>
  <c r="D71" i="1"/>
  <c r="D19" i="11"/>
  <c r="H71" i="1"/>
  <c r="H19" i="11"/>
  <c r="L71" i="1"/>
  <c r="L19" i="11"/>
  <c r="P71" i="1"/>
  <c r="P19" i="11"/>
  <c r="T71" i="1"/>
  <c r="T19" i="11"/>
  <c r="X71" i="1"/>
  <c r="X19" i="11"/>
  <c r="X94" i="11" s="1"/>
  <c r="AB71" i="1"/>
  <c r="AB19" i="11"/>
  <c r="AB94" i="11" s="1"/>
  <c r="AF71" i="1"/>
  <c r="AF19" i="11"/>
  <c r="AF94" i="11" s="1"/>
  <c r="AJ71" i="1"/>
  <c r="AJ19" i="11"/>
  <c r="AJ94" i="11" s="1"/>
  <c r="D80" i="1"/>
  <c r="D20" i="11"/>
  <c r="H80" i="1"/>
  <c r="H20" i="11"/>
  <c r="L80" i="1"/>
  <c r="L20" i="11"/>
  <c r="P80" i="1"/>
  <c r="P20" i="11"/>
  <c r="T80" i="1"/>
  <c r="T20" i="11"/>
  <c r="X80" i="1"/>
  <c r="X20" i="11"/>
  <c r="X95" i="11" s="1"/>
  <c r="AB80" i="1"/>
  <c r="AB20" i="11"/>
  <c r="AB95" i="11" s="1"/>
  <c r="AF80" i="1"/>
  <c r="AF20" i="11"/>
  <c r="AF95" i="11" s="1"/>
  <c r="AJ80" i="1"/>
  <c r="AJ20" i="11"/>
  <c r="AJ95" i="11" s="1"/>
  <c r="D88" i="1"/>
  <c r="D21" i="11"/>
  <c r="H88" i="1"/>
  <c r="H21" i="11"/>
  <c r="L88" i="1"/>
  <c r="L21" i="11"/>
  <c r="P88" i="1"/>
  <c r="P21" i="11"/>
  <c r="T88" i="1"/>
  <c r="T21" i="11"/>
  <c r="X88" i="1"/>
  <c r="X21" i="11"/>
  <c r="X96" i="11" s="1"/>
  <c r="AB88" i="1"/>
  <c r="AB21" i="11"/>
  <c r="AB96" i="11" s="1"/>
  <c r="AF88" i="1"/>
  <c r="AF21" i="11"/>
  <c r="AF96" i="11" s="1"/>
  <c r="AJ88" i="1"/>
  <c r="AJ21" i="11"/>
  <c r="AJ96" i="11" s="1"/>
  <c r="D104" i="1"/>
  <c r="D36" i="11"/>
  <c r="H104" i="1"/>
  <c r="H36" i="11"/>
  <c r="L104" i="1"/>
  <c r="L36" i="11"/>
  <c r="P104" i="1"/>
  <c r="P36" i="11"/>
  <c r="T104" i="1"/>
  <c r="T36" i="11"/>
  <c r="X104" i="1"/>
  <c r="X36" i="11"/>
  <c r="AB104" i="1"/>
  <c r="AB36" i="11"/>
  <c r="AF104" i="1"/>
  <c r="AF36" i="11"/>
  <c r="AJ104" i="1"/>
  <c r="AJ36" i="11"/>
  <c r="D113" i="1"/>
  <c r="D37" i="11"/>
  <c r="H113" i="1"/>
  <c r="H37" i="11"/>
  <c r="L113" i="1"/>
  <c r="L37" i="11"/>
  <c r="P113" i="1"/>
  <c r="P37" i="11"/>
  <c r="T113" i="1"/>
  <c r="T37" i="11"/>
  <c r="X113" i="1"/>
  <c r="X37" i="11"/>
  <c r="AB113" i="1"/>
  <c r="AB37" i="11"/>
  <c r="AF113" i="1"/>
  <c r="AF37" i="11"/>
  <c r="AJ113" i="1"/>
  <c r="AJ37" i="11"/>
  <c r="D129" i="1"/>
  <c r="D39" i="11"/>
  <c r="H129" i="1"/>
  <c r="H39" i="11"/>
  <c r="L129" i="1"/>
  <c r="L39" i="11"/>
  <c r="P129" i="1"/>
  <c r="P39" i="11"/>
  <c r="T129" i="1"/>
  <c r="T39" i="11"/>
  <c r="X129" i="1"/>
  <c r="X39" i="11"/>
  <c r="AB129" i="1"/>
  <c r="AB39" i="11"/>
  <c r="AF129" i="1"/>
  <c r="AF39" i="11"/>
  <c r="AJ129" i="1"/>
  <c r="AJ39" i="11"/>
  <c r="D137" i="1"/>
  <c r="D40" i="11"/>
  <c r="D93" i="11" s="1"/>
  <c r="H137" i="1"/>
  <c r="H40" i="11"/>
  <c r="L137" i="1"/>
  <c r="L40" i="11"/>
  <c r="P137" i="1"/>
  <c r="P40" i="11"/>
  <c r="T137" i="1"/>
  <c r="T40" i="11"/>
  <c r="X137" i="1"/>
  <c r="X40" i="11"/>
  <c r="AB137" i="1"/>
  <c r="AB40" i="11"/>
  <c r="AF137" i="1"/>
  <c r="AF40" i="11"/>
  <c r="AJ137" i="1"/>
  <c r="AJ40" i="11"/>
  <c r="D145" i="1"/>
  <c r="D41" i="11"/>
  <c r="H145" i="1"/>
  <c r="H41" i="11"/>
  <c r="L145" i="1"/>
  <c r="L41" i="11"/>
  <c r="P145" i="1"/>
  <c r="P41" i="11"/>
  <c r="T145" i="1"/>
  <c r="T41" i="11"/>
  <c r="X145" i="1"/>
  <c r="X41" i="11"/>
  <c r="AB145" i="1"/>
  <c r="AB41" i="11"/>
  <c r="AF145" i="1"/>
  <c r="AF41" i="11"/>
  <c r="AJ145" i="1"/>
  <c r="AJ41" i="11"/>
  <c r="D153" i="1"/>
  <c r="D42" i="11"/>
  <c r="H153" i="1"/>
  <c r="H42" i="11"/>
  <c r="L153" i="1"/>
  <c r="L42" i="11"/>
  <c r="P153" i="1"/>
  <c r="P42" i="11"/>
  <c r="P95" i="11" s="1"/>
  <c r="T153" i="1"/>
  <c r="T42" i="11"/>
  <c r="X153" i="1"/>
  <c r="X42" i="11"/>
  <c r="AB153" i="1"/>
  <c r="AB42" i="11"/>
  <c r="AF153" i="1"/>
  <c r="AF42" i="11"/>
  <c r="AJ153" i="1"/>
  <c r="AJ42" i="11"/>
  <c r="D161" i="1"/>
  <c r="D43" i="11"/>
  <c r="H161" i="1"/>
  <c r="H43" i="11"/>
  <c r="L161" i="1"/>
  <c r="L43" i="11"/>
  <c r="P161" i="1"/>
  <c r="P43" i="11"/>
  <c r="T161" i="1"/>
  <c r="T43" i="11"/>
  <c r="X161" i="1"/>
  <c r="X43" i="11"/>
  <c r="AB161" i="1"/>
  <c r="AB43" i="11"/>
  <c r="AF161" i="1"/>
  <c r="AF43" i="11"/>
  <c r="AJ161" i="1"/>
  <c r="AJ43" i="11"/>
  <c r="D177" i="1"/>
  <c r="D176" i="1" s="1"/>
  <c r="D58" i="11"/>
  <c r="H177" i="1"/>
  <c r="H176" i="1" s="1"/>
  <c r="H58" i="11"/>
  <c r="L177" i="1"/>
  <c r="L176" i="1" s="1"/>
  <c r="L58" i="11"/>
  <c r="P177" i="1"/>
  <c r="P176" i="1" s="1"/>
  <c r="P58" i="11"/>
  <c r="T177" i="1"/>
  <c r="T176" i="1" s="1"/>
  <c r="T58" i="11"/>
  <c r="X177" i="1"/>
  <c r="X176" i="1" s="1"/>
  <c r="X58" i="11"/>
  <c r="AB177" i="1"/>
  <c r="AB176" i="1" s="1"/>
  <c r="AB58" i="11"/>
  <c r="AF177" i="1"/>
  <c r="AF176" i="1" s="1"/>
  <c r="AF58" i="11"/>
  <c r="AJ177" i="1"/>
  <c r="AJ176" i="1" s="1"/>
  <c r="AJ58" i="11"/>
  <c r="D186" i="1"/>
  <c r="D185" i="1" s="1"/>
  <c r="D59" i="11"/>
  <c r="H186" i="1"/>
  <c r="H185" i="1" s="1"/>
  <c r="H59" i="11"/>
  <c r="L186" i="1"/>
  <c r="L185" i="1" s="1"/>
  <c r="L59" i="11"/>
  <c r="P186" i="1"/>
  <c r="P185" i="1" s="1"/>
  <c r="P59" i="11"/>
  <c r="T186" i="1"/>
  <c r="T185" i="1" s="1"/>
  <c r="T59" i="11"/>
  <c r="X186" i="1"/>
  <c r="X185" i="1" s="1"/>
  <c r="X59" i="11"/>
  <c r="AB186" i="1"/>
  <c r="AB185" i="1" s="1"/>
  <c r="AB59" i="11"/>
  <c r="AF186" i="1"/>
  <c r="AF185" i="1" s="1"/>
  <c r="AF59" i="11"/>
  <c r="AJ186" i="1"/>
  <c r="AJ185" i="1" s="1"/>
  <c r="AJ59" i="11"/>
  <c r="D194" i="1"/>
  <c r="D193" i="1" s="1"/>
  <c r="D60" i="11"/>
  <c r="H194" i="1"/>
  <c r="H193" i="1" s="1"/>
  <c r="H60" i="11"/>
  <c r="L194" i="1"/>
  <c r="L193" i="1" s="1"/>
  <c r="L60" i="11"/>
  <c r="P194" i="1"/>
  <c r="P193" i="1" s="1"/>
  <c r="P60" i="11"/>
  <c r="T194" i="1"/>
  <c r="T193" i="1" s="1"/>
  <c r="T60" i="11"/>
  <c r="X194" i="1"/>
  <c r="X193" i="1" s="1"/>
  <c r="X60" i="11"/>
  <c r="AB194" i="1"/>
  <c r="AB193" i="1" s="1"/>
  <c r="AB60" i="11"/>
  <c r="AF194" i="1"/>
  <c r="AF193" i="1" s="1"/>
  <c r="AF60" i="11"/>
  <c r="AJ194" i="1"/>
  <c r="AJ193" i="1" s="1"/>
  <c r="AJ60" i="11"/>
  <c r="D202" i="1"/>
  <c r="D201" i="1" s="1"/>
  <c r="D61" i="11"/>
  <c r="H202" i="1"/>
  <c r="H201" i="1" s="1"/>
  <c r="H61" i="11"/>
  <c r="L202" i="1"/>
  <c r="L201" i="1" s="1"/>
  <c r="L61" i="11"/>
  <c r="P202" i="1"/>
  <c r="P201" i="1" s="1"/>
  <c r="P61" i="11"/>
  <c r="T202" i="1"/>
  <c r="T201" i="1" s="1"/>
  <c r="T61" i="11"/>
  <c r="X202" i="1"/>
  <c r="X201" i="1" s="1"/>
  <c r="X61" i="11"/>
  <c r="AB202" i="1"/>
  <c r="AB201" i="1" s="1"/>
  <c r="AB61" i="11"/>
  <c r="AF202" i="1"/>
  <c r="AF201" i="1" s="1"/>
  <c r="AF61" i="11"/>
  <c r="AJ202" i="1"/>
  <c r="AJ201" i="1" s="1"/>
  <c r="AJ61" i="11"/>
  <c r="D210" i="1"/>
  <c r="D209" i="1" s="1"/>
  <c r="D62" i="11"/>
  <c r="H210" i="1"/>
  <c r="H209" i="1" s="1"/>
  <c r="H62" i="11"/>
  <c r="L210" i="1"/>
  <c r="L209" i="1" s="1"/>
  <c r="L62" i="11"/>
  <c r="P210" i="1"/>
  <c r="P209" i="1" s="1"/>
  <c r="P62" i="11"/>
  <c r="T210" i="1"/>
  <c r="T209" i="1" s="1"/>
  <c r="T62" i="11"/>
  <c r="T83" i="11" s="1"/>
  <c r="X210" i="1"/>
  <c r="X209" i="1" s="1"/>
  <c r="X62" i="11"/>
  <c r="AB210" i="1"/>
  <c r="AB209" i="1" s="1"/>
  <c r="AF210" i="1"/>
  <c r="AF209" i="1" s="1"/>
  <c r="AF62" i="11"/>
  <c r="AJ210" i="1"/>
  <c r="AJ209" i="1" s="1"/>
  <c r="AJ62" i="11"/>
  <c r="D218" i="1"/>
  <c r="D217" i="1" s="1"/>
  <c r="D63" i="11"/>
  <c r="H218" i="1"/>
  <c r="H217" i="1" s="1"/>
  <c r="H63" i="11"/>
  <c r="L218" i="1"/>
  <c r="L217" i="1" s="1"/>
  <c r="L63" i="11"/>
  <c r="P218" i="1"/>
  <c r="P217" i="1" s="1"/>
  <c r="P63" i="11"/>
  <c r="T218" i="1"/>
  <c r="T217" i="1" s="1"/>
  <c r="T63" i="11"/>
  <c r="X218" i="1"/>
  <c r="X217" i="1" s="1"/>
  <c r="X63" i="11"/>
  <c r="AB218" i="1"/>
  <c r="AB217" i="1" s="1"/>
  <c r="AB63" i="11"/>
  <c r="AF218" i="1"/>
  <c r="AF217" i="1" s="1"/>
  <c r="AF63" i="11"/>
  <c r="AJ218" i="1"/>
  <c r="AJ217" i="1" s="1"/>
  <c r="AJ63" i="11"/>
  <c r="D226" i="1"/>
  <c r="D225" i="1" s="1"/>
  <c r="D64" i="11"/>
  <c r="H226" i="1"/>
  <c r="H225" i="1" s="1"/>
  <c r="H64" i="11"/>
  <c r="L226" i="1"/>
  <c r="L225" i="1" s="1"/>
  <c r="L64" i="11"/>
  <c r="P226" i="1"/>
  <c r="P225" i="1" s="1"/>
  <c r="P64" i="11"/>
  <c r="T226" i="1"/>
  <c r="T225" i="1" s="1"/>
  <c r="T64" i="11"/>
  <c r="X226" i="1"/>
  <c r="X225" i="1" s="1"/>
  <c r="X64" i="11"/>
  <c r="AB226" i="1"/>
  <c r="AB225" i="1" s="1"/>
  <c r="AB64" i="11"/>
  <c r="AF226" i="1"/>
  <c r="AF225" i="1" s="1"/>
  <c r="AF64" i="11"/>
  <c r="AJ226" i="1"/>
  <c r="AJ225" i="1" s="1"/>
  <c r="AJ64" i="11"/>
  <c r="D86" i="11"/>
  <c r="H86" i="11"/>
  <c r="L86" i="11"/>
  <c r="P86" i="11"/>
  <c r="T86" i="11"/>
  <c r="X86" i="11"/>
  <c r="AF86" i="11"/>
  <c r="AJ86" i="11"/>
  <c r="E6" i="11"/>
  <c r="I6" i="11"/>
  <c r="M6" i="11"/>
  <c r="Q6" i="11"/>
  <c r="U6" i="11"/>
  <c r="Y6" i="11"/>
  <c r="AC6" i="11"/>
  <c r="AG6" i="11"/>
  <c r="AK6" i="11"/>
  <c r="E9" i="11"/>
  <c r="I9" i="11"/>
  <c r="M9" i="11"/>
  <c r="Q9" i="11"/>
  <c r="U9" i="11"/>
  <c r="Y9" i="11"/>
  <c r="AC9" i="11"/>
  <c r="AG9" i="11"/>
  <c r="AK9" i="11"/>
  <c r="E55" i="1"/>
  <c r="E17" i="11"/>
  <c r="I55" i="1"/>
  <c r="I17" i="11"/>
  <c r="M55" i="1"/>
  <c r="M17" i="11"/>
  <c r="Q55" i="1"/>
  <c r="Q17" i="11"/>
  <c r="U55" i="1"/>
  <c r="U17" i="11"/>
  <c r="Y55" i="1"/>
  <c r="Y17" i="11"/>
  <c r="Y92" i="11" s="1"/>
  <c r="AC55" i="1"/>
  <c r="AC17" i="11"/>
  <c r="AC92" i="11" s="1"/>
  <c r="AG55" i="1"/>
  <c r="AG17" i="11"/>
  <c r="AG92" i="11" s="1"/>
  <c r="AK55" i="1"/>
  <c r="AK17" i="11"/>
  <c r="AK92" i="11" s="1"/>
  <c r="E63" i="1"/>
  <c r="E18" i="11"/>
  <c r="I63" i="1"/>
  <c r="I18" i="11"/>
  <c r="M63" i="1"/>
  <c r="M18" i="11"/>
  <c r="Q63" i="1"/>
  <c r="Q18" i="11"/>
  <c r="U63" i="1"/>
  <c r="U18" i="11"/>
  <c r="Y63" i="1"/>
  <c r="Y18" i="11"/>
  <c r="Y93" i="11" s="1"/>
  <c r="AC63" i="1"/>
  <c r="AC18" i="11"/>
  <c r="AC93" i="11" s="1"/>
  <c r="AG63" i="1"/>
  <c r="AG18" i="11"/>
  <c r="AG93" i="11" s="1"/>
  <c r="AK63" i="1"/>
  <c r="AK18" i="11"/>
  <c r="AK93" i="11" s="1"/>
  <c r="E71" i="1"/>
  <c r="E19" i="11"/>
  <c r="I71" i="1"/>
  <c r="I19" i="11"/>
  <c r="M71" i="1"/>
  <c r="M19" i="11"/>
  <c r="Q71" i="1"/>
  <c r="Q19" i="11"/>
  <c r="U71" i="1"/>
  <c r="U19" i="11"/>
  <c r="Y71" i="1"/>
  <c r="Y19" i="11"/>
  <c r="Y94" i="11" s="1"/>
  <c r="AC71" i="1"/>
  <c r="AC19" i="11"/>
  <c r="AC94" i="11" s="1"/>
  <c r="AG71" i="1"/>
  <c r="AG19" i="11"/>
  <c r="AG94" i="11" s="1"/>
  <c r="AK71" i="1"/>
  <c r="AK19" i="11"/>
  <c r="AK94" i="11" s="1"/>
  <c r="E80" i="1"/>
  <c r="E20" i="11"/>
  <c r="I80" i="1"/>
  <c r="I20" i="11"/>
  <c r="M80" i="1"/>
  <c r="M20" i="11"/>
  <c r="Q80" i="1"/>
  <c r="Q20" i="11"/>
  <c r="U80" i="1"/>
  <c r="U20" i="11"/>
  <c r="Y80" i="1"/>
  <c r="Y20" i="11"/>
  <c r="Y95" i="11" s="1"/>
  <c r="AC80" i="1"/>
  <c r="AC20" i="11"/>
  <c r="AC95" i="11" s="1"/>
  <c r="AG80" i="1"/>
  <c r="AG20" i="11"/>
  <c r="AG95" i="11" s="1"/>
  <c r="AK80" i="1"/>
  <c r="AK20" i="11"/>
  <c r="AK95" i="11" s="1"/>
  <c r="E88" i="1"/>
  <c r="E21" i="11"/>
  <c r="I88" i="1"/>
  <c r="I21" i="11"/>
  <c r="M88" i="1"/>
  <c r="M21" i="11"/>
  <c r="Q88" i="1"/>
  <c r="Q21" i="11"/>
  <c r="U88" i="1"/>
  <c r="U21" i="11"/>
  <c r="Y88" i="1"/>
  <c r="Y21" i="11"/>
  <c r="Y96" i="11" s="1"/>
  <c r="AC88" i="1"/>
  <c r="AC21" i="11"/>
  <c r="AC96" i="11" s="1"/>
  <c r="AG88" i="1"/>
  <c r="AG21" i="11"/>
  <c r="AG96" i="11" s="1"/>
  <c r="AK88" i="1"/>
  <c r="AK21" i="11"/>
  <c r="AK96" i="11" s="1"/>
  <c r="E104" i="1"/>
  <c r="E36" i="11"/>
  <c r="I104" i="1"/>
  <c r="I36" i="11"/>
  <c r="M104" i="1"/>
  <c r="M36" i="11"/>
  <c r="Q104" i="1"/>
  <c r="Q36" i="11"/>
  <c r="U104" i="1"/>
  <c r="U36" i="11"/>
  <c r="Y104" i="1"/>
  <c r="Y36" i="11"/>
  <c r="AC104" i="1"/>
  <c r="AC36" i="11"/>
  <c r="AG104" i="1"/>
  <c r="AG36" i="11"/>
  <c r="AK104" i="1"/>
  <c r="AK36" i="11"/>
  <c r="E113" i="1"/>
  <c r="E37" i="11"/>
  <c r="I113" i="1"/>
  <c r="I37" i="11"/>
  <c r="M113" i="1"/>
  <c r="M37" i="11"/>
  <c r="Q113" i="1"/>
  <c r="Q37" i="11"/>
  <c r="U113" i="1"/>
  <c r="U37" i="11"/>
  <c r="Y113" i="1"/>
  <c r="Y37" i="11"/>
  <c r="AC113" i="1"/>
  <c r="AC37" i="11"/>
  <c r="AG113" i="1"/>
  <c r="AG37" i="11"/>
  <c r="AK113" i="1"/>
  <c r="AK37" i="11"/>
  <c r="E129" i="1"/>
  <c r="E39" i="11"/>
  <c r="I129" i="1"/>
  <c r="I39" i="11"/>
  <c r="M129" i="1"/>
  <c r="M39" i="11"/>
  <c r="Q129" i="1"/>
  <c r="Q39" i="11"/>
  <c r="U129" i="1"/>
  <c r="U39" i="11"/>
  <c r="Y129" i="1"/>
  <c r="Y39" i="11"/>
  <c r="AC129" i="1"/>
  <c r="AC39" i="11"/>
  <c r="AG129" i="1"/>
  <c r="AG39" i="11"/>
  <c r="AK129" i="1"/>
  <c r="AK39" i="11"/>
  <c r="E137" i="1"/>
  <c r="E40" i="11"/>
  <c r="I137" i="1"/>
  <c r="I40" i="11"/>
  <c r="M137" i="1"/>
  <c r="M40" i="11"/>
  <c r="Q137" i="1"/>
  <c r="Q40" i="11"/>
  <c r="U137" i="1"/>
  <c r="U40" i="11"/>
  <c r="Y137" i="1"/>
  <c r="Y40" i="11"/>
  <c r="AC137" i="1"/>
  <c r="AC40" i="11"/>
  <c r="AG137" i="1"/>
  <c r="AG40" i="11"/>
  <c r="AK137" i="1"/>
  <c r="AK40" i="11"/>
  <c r="E145" i="1"/>
  <c r="E41" i="11"/>
  <c r="I145" i="1"/>
  <c r="I41" i="11"/>
  <c r="M145" i="1"/>
  <c r="M41" i="11"/>
  <c r="Q145" i="1"/>
  <c r="Q41" i="11"/>
  <c r="U145" i="1"/>
  <c r="U41" i="11"/>
  <c r="Y145" i="1"/>
  <c r="Y41" i="11"/>
  <c r="AC145" i="1"/>
  <c r="AC41" i="11"/>
  <c r="AG145" i="1"/>
  <c r="AG41" i="11"/>
  <c r="AK145" i="1"/>
  <c r="AK41" i="11"/>
  <c r="E153" i="1"/>
  <c r="E42" i="11"/>
  <c r="I153" i="1"/>
  <c r="I42" i="11"/>
  <c r="M153" i="1"/>
  <c r="M42" i="11"/>
  <c r="Q153" i="1"/>
  <c r="Q42" i="11"/>
  <c r="U153" i="1"/>
  <c r="U42" i="11"/>
  <c r="U95" i="11" s="1"/>
  <c r="Y153" i="1"/>
  <c r="Y42" i="11"/>
  <c r="AC153" i="1"/>
  <c r="AC42" i="11"/>
  <c r="AG153" i="1"/>
  <c r="AG42" i="11"/>
  <c r="AK153" i="1"/>
  <c r="AK42" i="11"/>
  <c r="E161" i="1"/>
  <c r="E43" i="11"/>
  <c r="I161" i="1"/>
  <c r="I43" i="11"/>
  <c r="M161" i="1"/>
  <c r="M43" i="11"/>
  <c r="Q161" i="1"/>
  <c r="Q43" i="11"/>
  <c r="U161" i="1"/>
  <c r="U43" i="11"/>
  <c r="Y161" i="1"/>
  <c r="Y43" i="11"/>
  <c r="AC161" i="1"/>
  <c r="AC43" i="11"/>
  <c r="AG161" i="1"/>
  <c r="AG43" i="11"/>
  <c r="AK161" i="1"/>
  <c r="AK43" i="11"/>
  <c r="E177" i="1"/>
  <c r="E176" i="1" s="1"/>
  <c r="E58" i="11"/>
  <c r="I177" i="1"/>
  <c r="I176" i="1" s="1"/>
  <c r="I58" i="11"/>
  <c r="M177" i="1"/>
  <c r="M176" i="1" s="1"/>
  <c r="M58" i="11"/>
  <c r="Q177" i="1"/>
  <c r="Q176" i="1" s="1"/>
  <c r="Q58" i="11"/>
  <c r="U177" i="1"/>
  <c r="U176" i="1" s="1"/>
  <c r="U58" i="11"/>
  <c r="Y177" i="1"/>
  <c r="Y176" i="1" s="1"/>
  <c r="Y58" i="11"/>
  <c r="AC177" i="1"/>
  <c r="AC176" i="1" s="1"/>
  <c r="AC58" i="11"/>
  <c r="AG177" i="1"/>
  <c r="AG176" i="1" s="1"/>
  <c r="AG58" i="11"/>
  <c r="AK177" i="1"/>
  <c r="AK176" i="1" s="1"/>
  <c r="AK58" i="11"/>
  <c r="E186" i="1"/>
  <c r="E185" i="1" s="1"/>
  <c r="E59" i="11"/>
  <c r="I186" i="1"/>
  <c r="I185" i="1" s="1"/>
  <c r="I59" i="11"/>
  <c r="M186" i="1"/>
  <c r="M185" i="1" s="1"/>
  <c r="M59" i="11"/>
  <c r="Q186" i="1"/>
  <c r="Q185" i="1" s="1"/>
  <c r="Q59" i="11"/>
  <c r="U186" i="1"/>
  <c r="U185" i="1" s="1"/>
  <c r="U59" i="11"/>
  <c r="Y186" i="1"/>
  <c r="Y185" i="1" s="1"/>
  <c r="Y59" i="11"/>
  <c r="AC186" i="1"/>
  <c r="AC185" i="1" s="1"/>
  <c r="AC59" i="11"/>
  <c r="AG186" i="1"/>
  <c r="AG185" i="1" s="1"/>
  <c r="AG59" i="11"/>
  <c r="AK186" i="1"/>
  <c r="AK185" i="1" s="1"/>
  <c r="AK59" i="11"/>
  <c r="AK80" i="11" s="1"/>
  <c r="E194" i="1"/>
  <c r="E193" i="1" s="1"/>
  <c r="E60" i="11"/>
  <c r="I194" i="1"/>
  <c r="I193" i="1" s="1"/>
  <c r="I60" i="11"/>
  <c r="M194" i="1"/>
  <c r="M193" i="1" s="1"/>
  <c r="M60" i="11"/>
  <c r="Q194" i="1"/>
  <c r="Q193" i="1" s="1"/>
  <c r="Q60" i="11"/>
  <c r="U194" i="1"/>
  <c r="U193" i="1" s="1"/>
  <c r="U60" i="11"/>
  <c r="Y194" i="1"/>
  <c r="Y193" i="1" s="1"/>
  <c r="Y60" i="11"/>
  <c r="AC194" i="1"/>
  <c r="AC193" i="1" s="1"/>
  <c r="AC60" i="11"/>
  <c r="AG194" i="1"/>
  <c r="AG193" i="1" s="1"/>
  <c r="AG60" i="11"/>
  <c r="AK194" i="1"/>
  <c r="AK193" i="1" s="1"/>
  <c r="AK60" i="11"/>
  <c r="E202" i="1"/>
  <c r="E201" i="1" s="1"/>
  <c r="E61" i="11"/>
  <c r="I202" i="1"/>
  <c r="I201" i="1" s="1"/>
  <c r="I61" i="11"/>
  <c r="M202" i="1"/>
  <c r="M201" i="1" s="1"/>
  <c r="M61" i="11"/>
  <c r="Q202" i="1"/>
  <c r="Q201" i="1" s="1"/>
  <c r="Q61" i="11"/>
  <c r="U202" i="1"/>
  <c r="U201" i="1" s="1"/>
  <c r="U61" i="11"/>
  <c r="Y202" i="1"/>
  <c r="Y201" i="1" s="1"/>
  <c r="Y61" i="11"/>
  <c r="AC202" i="1"/>
  <c r="AC201" i="1" s="1"/>
  <c r="AC61" i="11"/>
  <c r="AG202" i="1"/>
  <c r="AG201" i="1" s="1"/>
  <c r="AG61" i="11"/>
  <c r="AK202" i="1"/>
  <c r="AK201" i="1" s="1"/>
  <c r="AK61" i="11"/>
  <c r="E210" i="1"/>
  <c r="E209" i="1" s="1"/>
  <c r="E62" i="11"/>
  <c r="I210" i="1"/>
  <c r="I209" i="1" s="1"/>
  <c r="I62" i="11"/>
  <c r="I83" i="11" s="1"/>
  <c r="M210" i="1"/>
  <c r="M209" i="1" s="1"/>
  <c r="M62" i="11"/>
  <c r="Q210" i="1"/>
  <c r="Q209" i="1" s="1"/>
  <c r="Q62" i="11"/>
  <c r="Q83" i="11" s="1"/>
  <c r="U210" i="1"/>
  <c r="U209" i="1" s="1"/>
  <c r="U62" i="11"/>
  <c r="Y210" i="1"/>
  <c r="Y209" i="1" s="1"/>
  <c r="Y62" i="11"/>
  <c r="AC210" i="1"/>
  <c r="AC209" i="1" s="1"/>
  <c r="AC62" i="11"/>
  <c r="AG210" i="1"/>
  <c r="AG209" i="1" s="1"/>
  <c r="AG62" i="11"/>
  <c r="AK210" i="1"/>
  <c r="AK209" i="1" s="1"/>
  <c r="AK62" i="11"/>
  <c r="E218" i="1"/>
  <c r="E217" i="1" s="1"/>
  <c r="E63" i="11"/>
  <c r="I218" i="1"/>
  <c r="I217" i="1" s="1"/>
  <c r="I63" i="11"/>
  <c r="M218" i="1"/>
  <c r="M217" i="1" s="1"/>
  <c r="M63" i="11"/>
  <c r="Q218" i="1"/>
  <c r="Q217" i="1" s="1"/>
  <c r="Q63" i="11"/>
  <c r="U218" i="1"/>
  <c r="U217" i="1" s="1"/>
  <c r="U63" i="11"/>
  <c r="U84" i="11" s="1"/>
  <c r="Y218" i="1"/>
  <c r="Y217" i="1" s="1"/>
  <c r="Y63" i="11"/>
  <c r="AC218" i="1"/>
  <c r="AC217" i="1" s="1"/>
  <c r="AC63" i="11"/>
  <c r="AG218" i="1"/>
  <c r="AG217" i="1" s="1"/>
  <c r="AG63" i="11"/>
  <c r="AK218" i="1"/>
  <c r="AK217" i="1" s="1"/>
  <c r="AK63" i="11"/>
  <c r="E226" i="1"/>
  <c r="E225" i="1" s="1"/>
  <c r="E64" i="11"/>
  <c r="I226" i="1"/>
  <c r="I225" i="1" s="1"/>
  <c r="I64" i="11"/>
  <c r="M226" i="1"/>
  <c r="M225" i="1" s="1"/>
  <c r="M64" i="11"/>
  <c r="Q226" i="1"/>
  <c r="Q225" i="1" s="1"/>
  <c r="Q64" i="11"/>
  <c r="U226" i="1"/>
  <c r="U225" i="1" s="1"/>
  <c r="U64" i="11"/>
  <c r="Y226" i="1"/>
  <c r="Y225" i="1" s="1"/>
  <c r="Y64" i="11"/>
  <c r="AC226" i="1"/>
  <c r="AC225" i="1" s="1"/>
  <c r="AC64" i="11"/>
  <c r="AG226" i="1"/>
  <c r="AG225" i="1" s="1"/>
  <c r="AG64" i="11"/>
  <c r="AK226" i="1"/>
  <c r="AK225" i="1" s="1"/>
  <c r="AK64" i="11"/>
  <c r="E86" i="11"/>
  <c r="I86" i="11"/>
  <c r="M86" i="11"/>
  <c r="Q86" i="11"/>
  <c r="U86" i="11"/>
  <c r="Y86" i="11"/>
  <c r="AG86" i="11"/>
  <c r="AK86" i="11"/>
  <c r="N86" i="11"/>
  <c r="N9" i="11"/>
  <c r="Z9" i="11"/>
  <c r="AD9" i="11"/>
  <c r="AH9" i="11"/>
  <c r="AL9" i="11"/>
  <c r="F55" i="1"/>
  <c r="F17" i="11"/>
  <c r="J55" i="1"/>
  <c r="J17" i="11"/>
  <c r="N55" i="1"/>
  <c r="N17" i="11"/>
  <c r="R55" i="1"/>
  <c r="R17" i="11"/>
  <c r="V55" i="1"/>
  <c r="V17" i="11"/>
  <c r="Z55" i="1"/>
  <c r="Z17" i="11"/>
  <c r="Z92" i="11" s="1"/>
  <c r="AD55" i="1"/>
  <c r="AD17" i="11"/>
  <c r="AD92" i="11" s="1"/>
  <c r="AH55" i="1"/>
  <c r="AH17" i="11"/>
  <c r="AH92" i="11" s="1"/>
  <c r="AL55" i="1"/>
  <c r="AL17" i="11"/>
  <c r="AL92" i="11" s="1"/>
  <c r="F63" i="1"/>
  <c r="F62" i="1" s="1"/>
  <c r="F18" i="11"/>
  <c r="J63" i="1"/>
  <c r="J62" i="1" s="1"/>
  <c r="J18" i="11"/>
  <c r="N63" i="1"/>
  <c r="N62" i="1" s="1"/>
  <c r="N18" i="11"/>
  <c r="R63" i="1"/>
  <c r="R62" i="1" s="1"/>
  <c r="R18" i="11"/>
  <c r="V63" i="1"/>
  <c r="V18" i="11"/>
  <c r="Z63" i="1"/>
  <c r="Z18" i="11"/>
  <c r="Z93" i="11" s="1"/>
  <c r="AD63" i="1"/>
  <c r="AD18" i="11"/>
  <c r="AD93" i="11" s="1"/>
  <c r="AH63" i="1"/>
  <c r="AH18" i="11"/>
  <c r="AH93" i="11" s="1"/>
  <c r="AL63" i="1"/>
  <c r="AL18" i="11"/>
  <c r="AL93" i="11" s="1"/>
  <c r="F19" i="11"/>
  <c r="F71" i="1"/>
  <c r="J71" i="1"/>
  <c r="J19" i="11"/>
  <c r="N71" i="1"/>
  <c r="N19" i="11"/>
  <c r="R71" i="1"/>
  <c r="R19" i="11"/>
  <c r="V71" i="1"/>
  <c r="V19" i="11"/>
  <c r="Z71" i="1"/>
  <c r="Z19" i="11"/>
  <c r="Z94" i="11" s="1"/>
  <c r="AD71" i="1"/>
  <c r="AD19" i="11"/>
  <c r="AD94" i="11" s="1"/>
  <c r="AH71" i="1"/>
  <c r="AH19" i="11"/>
  <c r="AH94" i="11" s="1"/>
  <c r="AL71" i="1"/>
  <c r="AL19" i="11"/>
  <c r="AL94" i="11" s="1"/>
  <c r="F80" i="1"/>
  <c r="F20" i="11"/>
  <c r="J80" i="1"/>
  <c r="J20" i="11"/>
  <c r="N80" i="1"/>
  <c r="N20" i="11"/>
  <c r="R80" i="1"/>
  <c r="R20" i="11"/>
  <c r="V80" i="1"/>
  <c r="V20" i="11"/>
  <c r="Z80" i="1"/>
  <c r="Z20" i="11"/>
  <c r="Z95" i="11" s="1"/>
  <c r="AD80" i="1"/>
  <c r="AD20" i="11"/>
  <c r="AD95" i="11" s="1"/>
  <c r="AH80" i="1"/>
  <c r="AH20" i="11"/>
  <c r="AH95" i="11" s="1"/>
  <c r="AL80" i="1"/>
  <c r="AL20" i="11"/>
  <c r="AL95" i="11" s="1"/>
  <c r="F88" i="1"/>
  <c r="F21" i="11"/>
  <c r="J88" i="1"/>
  <c r="J21" i="11"/>
  <c r="N88" i="1"/>
  <c r="N21" i="11"/>
  <c r="R88" i="1"/>
  <c r="R21" i="11"/>
  <c r="V88" i="1"/>
  <c r="V21" i="11"/>
  <c r="Z88" i="1"/>
  <c r="Z21" i="11"/>
  <c r="Z96" i="11" s="1"/>
  <c r="AD88" i="1"/>
  <c r="AD21" i="11"/>
  <c r="AD96" i="11" s="1"/>
  <c r="AH88" i="1"/>
  <c r="AH21" i="11"/>
  <c r="AH96" i="11" s="1"/>
  <c r="AL88" i="1"/>
  <c r="AL21" i="11"/>
  <c r="AL96" i="11" s="1"/>
  <c r="F104" i="1"/>
  <c r="F36" i="11"/>
  <c r="J104" i="1"/>
  <c r="J36" i="11"/>
  <c r="N104" i="1"/>
  <c r="N36" i="11"/>
  <c r="R104" i="1"/>
  <c r="R36" i="11"/>
  <c r="V104" i="1"/>
  <c r="V36" i="11"/>
  <c r="Z104" i="1"/>
  <c r="Z36" i="11"/>
  <c r="AD104" i="1"/>
  <c r="AD36" i="11"/>
  <c r="AH104" i="1"/>
  <c r="AH36" i="11"/>
  <c r="AL104" i="1"/>
  <c r="AL36" i="11"/>
  <c r="F113" i="1"/>
  <c r="F37" i="11"/>
  <c r="J113" i="1"/>
  <c r="J37" i="11"/>
  <c r="N113" i="1"/>
  <c r="N37" i="11"/>
  <c r="R113" i="1"/>
  <c r="R37" i="11"/>
  <c r="V113" i="1"/>
  <c r="V37" i="11"/>
  <c r="Z113" i="1"/>
  <c r="Z37" i="11"/>
  <c r="AD113" i="1"/>
  <c r="AD37" i="11"/>
  <c r="AH113" i="1"/>
  <c r="AH37" i="11"/>
  <c r="AL113" i="1"/>
  <c r="AL37" i="11"/>
  <c r="F129" i="1"/>
  <c r="F39" i="11"/>
  <c r="J129" i="1"/>
  <c r="J39" i="11"/>
  <c r="N129" i="1"/>
  <c r="N39" i="11"/>
  <c r="R129" i="1"/>
  <c r="R39" i="11"/>
  <c r="V129" i="1"/>
  <c r="V39" i="11"/>
  <c r="Z129" i="1"/>
  <c r="Z39" i="11"/>
  <c r="AD129" i="1"/>
  <c r="AD39" i="11"/>
  <c r="AH129" i="1"/>
  <c r="AH39" i="11"/>
  <c r="AL129" i="1"/>
  <c r="AL39" i="11"/>
  <c r="F137" i="1"/>
  <c r="F40" i="11"/>
  <c r="J137" i="1"/>
  <c r="J40" i="11"/>
  <c r="N137" i="1"/>
  <c r="N40" i="11"/>
  <c r="R137" i="1"/>
  <c r="R40" i="11"/>
  <c r="V137" i="1"/>
  <c r="V40" i="11"/>
  <c r="Z137" i="1"/>
  <c r="Z40" i="11"/>
  <c r="AD137" i="1"/>
  <c r="AD40" i="11"/>
  <c r="AH137" i="1"/>
  <c r="AH40" i="11"/>
  <c r="AL137" i="1"/>
  <c r="AL40" i="11"/>
  <c r="F145" i="1"/>
  <c r="F41" i="11"/>
  <c r="J145" i="1"/>
  <c r="J41" i="11"/>
  <c r="N145" i="1"/>
  <c r="N41" i="11"/>
  <c r="R145" i="1"/>
  <c r="R41" i="11"/>
  <c r="V145" i="1"/>
  <c r="V41" i="11"/>
  <c r="Z145" i="1"/>
  <c r="Z41" i="11"/>
  <c r="AD145" i="1"/>
  <c r="AD41" i="11"/>
  <c r="AH145" i="1"/>
  <c r="AH41" i="11"/>
  <c r="AL145" i="1"/>
  <c r="AL41" i="11"/>
  <c r="F153" i="1"/>
  <c r="F42" i="11"/>
  <c r="J153" i="1"/>
  <c r="J42" i="11"/>
  <c r="N153" i="1"/>
  <c r="N42" i="11"/>
  <c r="R153" i="1"/>
  <c r="R42" i="11"/>
  <c r="V153" i="1"/>
  <c r="V42" i="11"/>
  <c r="Z153" i="1"/>
  <c r="Z42" i="11"/>
  <c r="AD153" i="1"/>
  <c r="AD42" i="11"/>
  <c r="AH153" i="1"/>
  <c r="AH42" i="11"/>
  <c r="AL153" i="1"/>
  <c r="AL42" i="11"/>
  <c r="F161" i="1"/>
  <c r="F43" i="11"/>
  <c r="J161" i="1"/>
  <c r="J43" i="11"/>
  <c r="N161" i="1"/>
  <c r="N43" i="11"/>
  <c r="R161" i="1"/>
  <c r="R43" i="11"/>
  <c r="V161" i="1"/>
  <c r="V43" i="11"/>
  <c r="Z161" i="1"/>
  <c r="Z43" i="11"/>
  <c r="AD161" i="1"/>
  <c r="AD43" i="11"/>
  <c r="AH161" i="1"/>
  <c r="AH43" i="11"/>
  <c r="AL161" i="1"/>
  <c r="AL43" i="11"/>
  <c r="F177" i="1"/>
  <c r="F176" i="1" s="1"/>
  <c r="F58" i="11"/>
  <c r="J177" i="1"/>
  <c r="J176" i="1" s="1"/>
  <c r="J58" i="11"/>
  <c r="N177" i="1"/>
  <c r="N176" i="1" s="1"/>
  <c r="N58" i="11"/>
  <c r="R177" i="1"/>
  <c r="R176" i="1" s="1"/>
  <c r="R58" i="11"/>
  <c r="V177" i="1"/>
  <c r="V176" i="1" s="1"/>
  <c r="V58" i="11"/>
  <c r="Z177" i="1"/>
  <c r="Z176" i="1" s="1"/>
  <c r="Z58" i="11"/>
  <c r="AD177" i="1"/>
  <c r="AD176" i="1" s="1"/>
  <c r="AD58" i="11"/>
  <c r="AH177" i="1"/>
  <c r="AH176" i="1" s="1"/>
  <c r="AH58" i="11"/>
  <c r="AL177" i="1"/>
  <c r="AL176" i="1" s="1"/>
  <c r="AL58" i="11"/>
  <c r="F186" i="1"/>
  <c r="F185" i="1" s="1"/>
  <c r="F59" i="11"/>
  <c r="J186" i="1"/>
  <c r="J185" i="1" s="1"/>
  <c r="J59" i="11"/>
  <c r="N186" i="1"/>
  <c r="N185" i="1" s="1"/>
  <c r="N59" i="11"/>
  <c r="R186" i="1"/>
  <c r="R185" i="1" s="1"/>
  <c r="R59" i="11"/>
  <c r="V186" i="1"/>
  <c r="V185" i="1" s="1"/>
  <c r="V59" i="11"/>
  <c r="Z186" i="1"/>
  <c r="Z185" i="1" s="1"/>
  <c r="Z59" i="11"/>
  <c r="AD186" i="1"/>
  <c r="AD185" i="1" s="1"/>
  <c r="AD59" i="11"/>
  <c r="AH186" i="1"/>
  <c r="AH185" i="1" s="1"/>
  <c r="AH59" i="11"/>
  <c r="AL186" i="1"/>
  <c r="AL185" i="1" s="1"/>
  <c r="AL59" i="11"/>
  <c r="F194" i="1"/>
  <c r="F193" i="1" s="1"/>
  <c r="F60" i="11"/>
  <c r="J194" i="1"/>
  <c r="J193" i="1" s="1"/>
  <c r="J60" i="11"/>
  <c r="N194" i="1"/>
  <c r="N193" i="1" s="1"/>
  <c r="N60" i="11"/>
  <c r="R194" i="1"/>
  <c r="R193" i="1" s="1"/>
  <c r="R60" i="11"/>
  <c r="V194" i="1"/>
  <c r="V193" i="1" s="1"/>
  <c r="V60" i="11"/>
  <c r="Z194" i="1"/>
  <c r="Z193" i="1" s="1"/>
  <c r="Z60" i="11"/>
  <c r="AD194" i="1"/>
  <c r="AD193" i="1" s="1"/>
  <c r="AD60" i="11"/>
  <c r="AH194" i="1"/>
  <c r="AH193" i="1" s="1"/>
  <c r="AH60" i="11"/>
  <c r="AL194" i="1"/>
  <c r="AL193" i="1" s="1"/>
  <c r="AL60" i="11"/>
  <c r="F202" i="1"/>
  <c r="F201" i="1" s="1"/>
  <c r="F61" i="11"/>
  <c r="J202" i="1"/>
  <c r="J201" i="1" s="1"/>
  <c r="J61" i="11"/>
  <c r="N202" i="1"/>
  <c r="N201" i="1" s="1"/>
  <c r="N61" i="11"/>
  <c r="R202" i="1"/>
  <c r="R201" i="1" s="1"/>
  <c r="R61" i="11"/>
  <c r="V202" i="1"/>
  <c r="V201" i="1" s="1"/>
  <c r="V61" i="11"/>
  <c r="Z202" i="1"/>
  <c r="Z201" i="1" s="1"/>
  <c r="Z61" i="11"/>
  <c r="AD202" i="1"/>
  <c r="AD201" i="1" s="1"/>
  <c r="AD61" i="11"/>
  <c r="AH202" i="1"/>
  <c r="AH201" i="1" s="1"/>
  <c r="AH61" i="11"/>
  <c r="AL202" i="1"/>
  <c r="AL201" i="1" s="1"/>
  <c r="AL61" i="11"/>
  <c r="F210" i="1"/>
  <c r="F209" i="1" s="1"/>
  <c r="F62" i="11"/>
  <c r="J210" i="1"/>
  <c r="J209" i="1" s="1"/>
  <c r="J62" i="11"/>
  <c r="N210" i="1"/>
  <c r="N209" i="1" s="1"/>
  <c r="N62" i="11"/>
  <c r="R210" i="1"/>
  <c r="R209" i="1" s="1"/>
  <c r="R62" i="11"/>
  <c r="V210" i="1"/>
  <c r="V209" i="1" s="1"/>
  <c r="V62" i="11"/>
  <c r="V83" i="11" s="1"/>
  <c r="Z210" i="1"/>
  <c r="Z209" i="1" s="1"/>
  <c r="Z62" i="11"/>
  <c r="AD210" i="1"/>
  <c r="AD209" i="1" s="1"/>
  <c r="AD62" i="11"/>
  <c r="AH210" i="1"/>
  <c r="AH209" i="1" s="1"/>
  <c r="AH62" i="11"/>
  <c r="AL210" i="1"/>
  <c r="AL209" i="1" s="1"/>
  <c r="AL62" i="11"/>
  <c r="F218" i="1"/>
  <c r="F217" i="1" s="1"/>
  <c r="F63" i="11"/>
  <c r="J218" i="1"/>
  <c r="J217" i="1" s="1"/>
  <c r="J63" i="11"/>
  <c r="N218" i="1"/>
  <c r="N217" i="1" s="1"/>
  <c r="N63" i="11"/>
  <c r="R218" i="1"/>
  <c r="R217" i="1" s="1"/>
  <c r="R63" i="11"/>
  <c r="V218" i="1"/>
  <c r="V217" i="1" s="1"/>
  <c r="V63" i="11"/>
  <c r="Z218" i="1"/>
  <c r="Z217" i="1" s="1"/>
  <c r="Z63" i="11"/>
  <c r="AD218" i="1"/>
  <c r="AD217" i="1" s="1"/>
  <c r="AD63" i="11"/>
  <c r="AH218" i="1"/>
  <c r="AH217" i="1" s="1"/>
  <c r="AH63" i="11"/>
  <c r="AL218" i="1"/>
  <c r="AL217" i="1" s="1"/>
  <c r="AL63" i="11"/>
  <c r="F226" i="1"/>
  <c r="F225" i="1" s="1"/>
  <c r="F64" i="11"/>
  <c r="J226" i="1"/>
  <c r="J225" i="1" s="1"/>
  <c r="J64" i="11"/>
  <c r="N226" i="1"/>
  <c r="N225" i="1" s="1"/>
  <c r="N64" i="11"/>
  <c r="R226" i="1"/>
  <c r="R225" i="1" s="1"/>
  <c r="R64" i="11"/>
  <c r="V226" i="1"/>
  <c r="V225" i="1" s="1"/>
  <c r="V64" i="11"/>
  <c r="Z226" i="1"/>
  <c r="Z225" i="1" s="1"/>
  <c r="Z64" i="11"/>
  <c r="AD226" i="1"/>
  <c r="AD225" i="1" s="1"/>
  <c r="AD64" i="11"/>
  <c r="AH226" i="1"/>
  <c r="AH225" i="1" s="1"/>
  <c r="AH64" i="11"/>
  <c r="AL226" i="1"/>
  <c r="AL225" i="1" s="1"/>
  <c r="AL64" i="11"/>
  <c r="F86" i="11"/>
  <c r="J86" i="11"/>
  <c r="R86" i="11"/>
  <c r="V86" i="11"/>
  <c r="Z86" i="11"/>
  <c r="AD86" i="11"/>
  <c r="AH86" i="11"/>
  <c r="AL86" i="11"/>
  <c r="G6" i="11"/>
  <c r="K6" i="11"/>
  <c r="P6" i="11"/>
  <c r="O6" i="11"/>
  <c r="X6" i="11"/>
  <c r="W6" i="11"/>
  <c r="AF6" i="11"/>
  <c r="AE6" i="11"/>
  <c r="C55" i="1"/>
  <c r="C17" i="11"/>
  <c r="G55" i="1"/>
  <c r="G17" i="11"/>
  <c r="K55" i="1"/>
  <c r="K17" i="11"/>
  <c r="O55" i="1"/>
  <c r="O17" i="11"/>
  <c r="S55" i="1"/>
  <c r="S17" i="11"/>
  <c r="W55" i="1"/>
  <c r="W17" i="11"/>
  <c r="W92" i="11" s="1"/>
  <c r="AA55" i="1"/>
  <c r="AA17" i="11"/>
  <c r="AA92" i="11" s="1"/>
  <c r="AE55" i="1"/>
  <c r="AE17" i="11"/>
  <c r="AE92" i="11" s="1"/>
  <c r="AI55" i="1"/>
  <c r="AI17" i="11"/>
  <c r="AI92" i="11" s="1"/>
  <c r="C63" i="1"/>
  <c r="C18" i="11"/>
  <c r="G63" i="1"/>
  <c r="G62" i="1" s="1"/>
  <c r="G18" i="11"/>
  <c r="K63" i="1"/>
  <c r="K18" i="11"/>
  <c r="O63" i="1"/>
  <c r="O62" i="1" s="1"/>
  <c r="O18" i="11"/>
  <c r="S63" i="1"/>
  <c r="S18" i="11"/>
  <c r="W63" i="1"/>
  <c r="W18" i="11"/>
  <c r="W93" i="11" s="1"/>
  <c r="AA63" i="1"/>
  <c r="AA18" i="11"/>
  <c r="AA93" i="11" s="1"/>
  <c r="AE63" i="1"/>
  <c r="AE18" i="11"/>
  <c r="AE93" i="11" s="1"/>
  <c r="AI63" i="1"/>
  <c r="AI18" i="11"/>
  <c r="AI93" i="11" s="1"/>
  <c r="C71" i="1"/>
  <c r="C19" i="11"/>
  <c r="G71" i="1"/>
  <c r="G19" i="11"/>
  <c r="K71" i="1"/>
  <c r="K19" i="11"/>
  <c r="O71" i="1"/>
  <c r="O19" i="11"/>
  <c r="S71" i="1"/>
  <c r="S19" i="11"/>
  <c r="W71" i="1"/>
  <c r="W19" i="11"/>
  <c r="W94" i="11" s="1"/>
  <c r="AA71" i="1"/>
  <c r="AA19" i="11"/>
  <c r="AA94" i="11" s="1"/>
  <c r="AE71" i="1"/>
  <c r="AE19" i="11"/>
  <c r="AE94" i="11" s="1"/>
  <c r="AI71" i="1"/>
  <c r="AI19" i="11"/>
  <c r="AI94" i="11" s="1"/>
  <c r="G80" i="1"/>
  <c r="G20" i="11"/>
  <c r="K80" i="1"/>
  <c r="K20" i="11"/>
  <c r="O80" i="1"/>
  <c r="O20" i="11"/>
  <c r="S80" i="1"/>
  <c r="S20" i="11"/>
  <c r="W80" i="1"/>
  <c r="W20" i="11"/>
  <c r="W95" i="11" s="1"/>
  <c r="AA80" i="1"/>
  <c r="AA20" i="11"/>
  <c r="AA95" i="11" s="1"/>
  <c r="AE80" i="1"/>
  <c r="AE20" i="11"/>
  <c r="AE95" i="11" s="1"/>
  <c r="AI80" i="1"/>
  <c r="AI20" i="11"/>
  <c r="AI95" i="11" s="1"/>
  <c r="G88" i="1"/>
  <c r="G21" i="11"/>
  <c r="K88" i="1"/>
  <c r="K21" i="11"/>
  <c r="O88" i="1"/>
  <c r="O21" i="11"/>
  <c r="S88" i="1"/>
  <c r="S21" i="11"/>
  <c r="W88" i="1"/>
  <c r="W21" i="11"/>
  <c r="W96" i="11" s="1"/>
  <c r="AA88" i="1"/>
  <c r="AA21" i="11"/>
  <c r="AA96" i="11" s="1"/>
  <c r="AE88" i="1"/>
  <c r="AE21" i="11"/>
  <c r="AE96" i="11" s="1"/>
  <c r="AI88" i="1"/>
  <c r="AI21" i="11"/>
  <c r="AI96" i="11" s="1"/>
  <c r="G104" i="1"/>
  <c r="G36" i="11"/>
  <c r="K104" i="1"/>
  <c r="K36" i="11"/>
  <c r="O104" i="1"/>
  <c r="O36" i="11"/>
  <c r="S104" i="1"/>
  <c r="S36" i="11"/>
  <c r="W104" i="1"/>
  <c r="W36" i="11"/>
  <c r="AA104" i="1"/>
  <c r="AA36" i="11"/>
  <c r="AE104" i="1"/>
  <c r="AE36" i="11"/>
  <c r="AI104" i="1"/>
  <c r="AI36" i="11"/>
  <c r="G113" i="1"/>
  <c r="G37" i="11"/>
  <c r="K113" i="1"/>
  <c r="K37" i="11"/>
  <c r="O113" i="1"/>
  <c r="O37" i="11"/>
  <c r="S113" i="1"/>
  <c r="S37" i="11"/>
  <c r="W113" i="1"/>
  <c r="W37" i="11"/>
  <c r="AA113" i="1"/>
  <c r="AA37" i="11"/>
  <c r="AE113" i="1"/>
  <c r="AE37" i="11"/>
  <c r="AI113" i="1"/>
  <c r="AI37" i="11"/>
  <c r="C129" i="1"/>
  <c r="C39" i="11"/>
  <c r="G129" i="1"/>
  <c r="G39" i="11"/>
  <c r="K129" i="1"/>
  <c r="K39" i="11"/>
  <c r="O129" i="1"/>
  <c r="O39" i="11"/>
  <c r="S129" i="1"/>
  <c r="S39" i="11"/>
  <c r="W129" i="1"/>
  <c r="W39" i="11"/>
  <c r="AA129" i="1"/>
  <c r="AA39" i="11"/>
  <c r="AE129" i="1"/>
  <c r="AE39" i="11"/>
  <c r="AI129" i="1"/>
  <c r="AI39" i="11"/>
  <c r="C137" i="1"/>
  <c r="C40" i="11"/>
  <c r="G137" i="1"/>
  <c r="G40" i="11"/>
  <c r="K137" i="1"/>
  <c r="K40" i="11"/>
  <c r="O137" i="1"/>
  <c r="O40" i="11"/>
  <c r="S137" i="1"/>
  <c r="S40" i="11"/>
  <c r="W137" i="1"/>
  <c r="W40" i="11"/>
  <c r="AA137" i="1"/>
  <c r="AA40" i="11"/>
  <c r="AE137" i="1"/>
  <c r="AE40" i="11"/>
  <c r="AI137" i="1"/>
  <c r="AI40" i="11"/>
  <c r="C145" i="1"/>
  <c r="C41" i="11"/>
  <c r="G145" i="1"/>
  <c r="G41" i="11"/>
  <c r="K145" i="1"/>
  <c r="K41" i="11"/>
  <c r="O145" i="1"/>
  <c r="O41" i="11"/>
  <c r="S145" i="1"/>
  <c r="S41" i="11"/>
  <c r="W145" i="1"/>
  <c r="W41" i="11"/>
  <c r="AA41" i="11"/>
  <c r="AA145" i="1"/>
  <c r="AE145" i="1"/>
  <c r="AE41" i="11"/>
  <c r="AI145" i="1"/>
  <c r="AI41" i="11"/>
  <c r="C153" i="1"/>
  <c r="C42" i="11"/>
  <c r="G153" i="1"/>
  <c r="G42" i="11"/>
  <c r="K153" i="1"/>
  <c r="K42" i="11"/>
  <c r="O153" i="1"/>
  <c r="O42" i="11"/>
  <c r="S153" i="1"/>
  <c r="S42" i="11"/>
  <c r="W153" i="1"/>
  <c r="W42" i="11"/>
  <c r="AA153" i="1"/>
  <c r="AA42" i="11"/>
  <c r="AE153" i="1"/>
  <c r="AE42" i="11"/>
  <c r="AI153" i="1"/>
  <c r="AI42" i="11"/>
  <c r="C161" i="1"/>
  <c r="C43" i="11"/>
  <c r="G161" i="1"/>
  <c r="G43" i="11"/>
  <c r="K161" i="1"/>
  <c r="K43" i="11"/>
  <c r="O161" i="1"/>
  <c r="O43" i="11"/>
  <c r="S161" i="1"/>
  <c r="S43" i="11"/>
  <c r="W161" i="1"/>
  <c r="W43" i="11"/>
  <c r="AA161" i="1"/>
  <c r="AA43" i="11"/>
  <c r="AE161" i="1"/>
  <c r="AE43" i="11"/>
  <c r="AI161" i="1"/>
  <c r="AI43" i="11"/>
  <c r="C177" i="1"/>
  <c r="C176" i="1" s="1"/>
  <c r="C58" i="11"/>
  <c r="G177" i="1"/>
  <c r="G176" i="1" s="1"/>
  <c r="G58" i="11"/>
  <c r="K177" i="1"/>
  <c r="K176" i="1" s="1"/>
  <c r="K58" i="11"/>
  <c r="O177" i="1"/>
  <c r="O176" i="1" s="1"/>
  <c r="O58" i="11"/>
  <c r="S177" i="1"/>
  <c r="S176" i="1" s="1"/>
  <c r="S58" i="11"/>
  <c r="W177" i="1"/>
  <c r="W176" i="1" s="1"/>
  <c r="W58" i="11"/>
  <c r="AA177" i="1"/>
  <c r="AA176" i="1" s="1"/>
  <c r="AA58" i="11"/>
  <c r="AE177" i="1"/>
  <c r="AE176" i="1" s="1"/>
  <c r="AE58" i="11"/>
  <c r="AI177" i="1"/>
  <c r="AI176" i="1" s="1"/>
  <c r="AI58" i="11"/>
  <c r="C186" i="1"/>
  <c r="C185" i="1" s="1"/>
  <c r="C59" i="11"/>
  <c r="G186" i="1"/>
  <c r="G185" i="1" s="1"/>
  <c r="G59" i="11"/>
  <c r="K186" i="1"/>
  <c r="K185" i="1" s="1"/>
  <c r="K59" i="11"/>
  <c r="O186" i="1"/>
  <c r="O185" i="1" s="1"/>
  <c r="O59" i="11"/>
  <c r="S186" i="1"/>
  <c r="S185" i="1" s="1"/>
  <c r="S59" i="11"/>
  <c r="W186" i="1"/>
  <c r="W185" i="1" s="1"/>
  <c r="W59" i="11"/>
  <c r="AA186" i="1"/>
  <c r="AA185" i="1" s="1"/>
  <c r="AA59" i="11"/>
  <c r="AE186" i="1"/>
  <c r="AE185" i="1" s="1"/>
  <c r="AE59" i="11"/>
  <c r="AE80" i="11" s="1"/>
  <c r="AI186" i="1"/>
  <c r="AI185" i="1" s="1"/>
  <c r="AI59" i="11"/>
  <c r="C194" i="1"/>
  <c r="C193" i="1" s="1"/>
  <c r="C60" i="11"/>
  <c r="G194" i="1"/>
  <c r="G193" i="1" s="1"/>
  <c r="G60" i="11"/>
  <c r="K194" i="1"/>
  <c r="K193" i="1" s="1"/>
  <c r="K60" i="11"/>
  <c r="O194" i="1"/>
  <c r="O193" i="1" s="1"/>
  <c r="O60" i="11"/>
  <c r="S194" i="1"/>
  <c r="S193" i="1" s="1"/>
  <c r="S60" i="11"/>
  <c r="W194" i="1"/>
  <c r="W193" i="1" s="1"/>
  <c r="W60" i="11"/>
  <c r="AA194" i="1"/>
  <c r="AA193" i="1" s="1"/>
  <c r="AA60" i="11"/>
  <c r="AE194" i="1"/>
  <c r="AE193" i="1" s="1"/>
  <c r="AE60" i="11"/>
  <c r="AI194" i="1"/>
  <c r="AI193" i="1" s="1"/>
  <c r="AI60" i="11"/>
  <c r="C202" i="1"/>
  <c r="C201" i="1" s="1"/>
  <c r="C61" i="11"/>
  <c r="G202" i="1"/>
  <c r="G201" i="1" s="1"/>
  <c r="G61" i="11"/>
  <c r="K202" i="1"/>
  <c r="K201" i="1" s="1"/>
  <c r="K61" i="11"/>
  <c r="O202" i="1"/>
  <c r="O201" i="1" s="1"/>
  <c r="O61" i="11"/>
  <c r="S202" i="1"/>
  <c r="S201" i="1" s="1"/>
  <c r="S61" i="11"/>
  <c r="W202" i="1"/>
  <c r="W201" i="1" s="1"/>
  <c r="W61" i="11"/>
  <c r="AA202" i="1"/>
  <c r="AA201" i="1" s="1"/>
  <c r="AA61" i="11"/>
  <c r="AE202" i="1"/>
  <c r="AE201" i="1" s="1"/>
  <c r="AE61" i="11"/>
  <c r="AI202" i="1"/>
  <c r="AI201" i="1" s="1"/>
  <c r="AI61" i="11"/>
  <c r="C210" i="1"/>
  <c r="C209" i="1" s="1"/>
  <c r="C62" i="11"/>
  <c r="G210" i="1"/>
  <c r="G209" i="1" s="1"/>
  <c r="G62" i="11"/>
  <c r="K210" i="1"/>
  <c r="K209" i="1" s="1"/>
  <c r="K62" i="11"/>
  <c r="O210" i="1"/>
  <c r="O209" i="1" s="1"/>
  <c r="O62" i="11"/>
  <c r="S210" i="1"/>
  <c r="S209" i="1" s="1"/>
  <c r="S62" i="11"/>
  <c r="S83" i="11" s="1"/>
  <c r="W210" i="1"/>
  <c r="W209" i="1" s="1"/>
  <c r="W62" i="11"/>
  <c r="AA210" i="1"/>
  <c r="AA209" i="1" s="1"/>
  <c r="AA62" i="11"/>
  <c r="AE62" i="11"/>
  <c r="AE210" i="1"/>
  <c r="AE209" i="1" s="1"/>
  <c r="AI210" i="1"/>
  <c r="AI209" i="1" s="1"/>
  <c r="C218" i="1"/>
  <c r="C217" i="1" s="1"/>
  <c r="C63" i="11"/>
  <c r="G218" i="1"/>
  <c r="G217" i="1" s="1"/>
  <c r="G63" i="11"/>
  <c r="K218" i="1"/>
  <c r="K217" i="1" s="1"/>
  <c r="K63" i="11"/>
  <c r="O218" i="1"/>
  <c r="O217" i="1" s="1"/>
  <c r="O63" i="11"/>
  <c r="S218" i="1"/>
  <c r="S217" i="1" s="1"/>
  <c r="S63" i="11"/>
  <c r="W218" i="1"/>
  <c r="W217" i="1" s="1"/>
  <c r="W63" i="11"/>
  <c r="AA218" i="1"/>
  <c r="AA217" i="1" s="1"/>
  <c r="AA63" i="11"/>
  <c r="AE218" i="1"/>
  <c r="AE217" i="1" s="1"/>
  <c r="AE63" i="11"/>
  <c r="AI218" i="1"/>
  <c r="AI217" i="1" s="1"/>
  <c r="AI63" i="11"/>
  <c r="C226" i="1"/>
  <c r="C225" i="1" s="1"/>
  <c r="C64" i="11"/>
  <c r="G226" i="1"/>
  <c r="G225" i="1" s="1"/>
  <c r="G64" i="11"/>
  <c r="K226" i="1"/>
  <c r="K225" i="1" s="1"/>
  <c r="K64" i="11"/>
  <c r="O226" i="1"/>
  <c r="O225" i="1" s="1"/>
  <c r="O64" i="11"/>
  <c r="S226" i="1"/>
  <c r="S225" i="1" s="1"/>
  <c r="S64" i="11"/>
  <c r="W226" i="1"/>
  <c r="W225" i="1" s="1"/>
  <c r="W64" i="11"/>
  <c r="AA226" i="1"/>
  <c r="AA225" i="1" s="1"/>
  <c r="AA64" i="11"/>
  <c r="AE226" i="1"/>
  <c r="AE225" i="1" s="1"/>
  <c r="AE64" i="11"/>
  <c r="AI226" i="1"/>
  <c r="AI225" i="1" s="1"/>
  <c r="AI64" i="11"/>
  <c r="C234" i="1"/>
  <c r="C233" i="1" s="1"/>
  <c r="C65" i="11"/>
  <c r="G86" i="11"/>
  <c r="K86" i="11"/>
  <c r="O86" i="11"/>
  <c r="S86" i="11"/>
  <c r="W86" i="11"/>
  <c r="AA86" i="11"/>
  <c r="AE86" i="11"/>
  <c r="AI86" i="11"/>
  <c r="Z79" i="2"/>
  <c r="AA79" i="2"/>
  <c r="O80" i="2"/>
  <c r="U81" i="2"/>
  <c r="I82" i="2"/>
  <c r="AD82" i="2"/>
  <c r="N83" i="2"/>
  <c r="O83" i="2"/>
  <c r="AL83" i="2"/>
  <c r="I85" i="2"/>
  <c r="R86" i="2"/>
  <c r="AK86" i="2"/>
  <c r="AL86" i="2"/>
  <c r="AA78" i="2"/>
  <c r="D80" i="2"/>
  <c r="M80" i="2"/>
  <c r="Q80" i="2"/>
  <c r="X80" i="2"/>
  <c r="AC80" i="2"/>
  <c r="AF80" i="2"/>
  <c r="AG80" i="2"/>
  <c r="E81" i="2"/>
  <c r="I81" i="2"/>
  <c r="J81" i="2"/>
  <c r="N81" i="2"/>
  <c r="Y81" i="2"/>
  <c r="Z81" i="2"/>
  <c r="AD81" i="2"/>
  <c r="AK81" i="2"/>
  <c r="G82" i="2"/>
  <c r="K82" i="2"/>
  <c r="R82" i="2"/>
  <c r="V82" i="2"/>
  <c r="W82" i="2"/>
  <c r="Z82" i="2"/>
  <c r="AA82" i="2"/>
  <c r="AH82" i="2"/>
  <c r="AL82" i="2"/>
  <c r="AA83" i="2"/>
  <c r="E84" i="2"/>
  <c r="L84" i="2"/>
  <c r="Q84" i="2"/>
  <c r="U84" i="2"/>
  <c r="AF84" i="2"/>
  <c r="AG84" i="2"/>
  <c r="AK84" i="2"/>
  <c r="M85" i="2"/>
  <c r="N85" i="2"/>
  <c r="R85" i="2"/>
  <c r="U85" i="2"/>
  <c r="Y85" i="2"/>
  <c r="AD85" i="2"/>
  <c r="AH85" i="2"/>
  <c r="F86" i="2"/>
  <c r="J86" i="2"/>
  <c r="K86" i="2"/>
  <c r="O86" i="2"/>
  <c r="V86" i="2"/>
  <c r="Z86" i="2"/>
  <c r="AA86" i="2"/>
  <c r="AE86" i="2"/>
  <c r="F83" i="2"/>
  <c r="H85" i="2"/>
  <c r="K84" i="2"/>
  <c r="L81" i="2"/>
  <c r="Q82" i="2"/>
  <c r="R79" i="2"/>
  <c r="T81" i="2"/>
  <c r="W80" i="2"/>
  <c r="X84" i="2"/>
  <c r="AF85" i="2"/>
  <c r="AJ80" i="2"/>
  <c r="AX82" i="11" l="1"/>
  <c r="AX86" i="11"/>
  <c r="AX80" i="11"/>
  <c r="AX83" i="11"/>
  <c r="AX94" i="11"/>
  <c r="AX84" i="11"/>
  <c r="AX79" i="11"/>
  <c r="AX91" i="11"/>
  <c r="AX90" i="11"/>
  <c r="AX89" i="11"/>
  <c r="AX93" i="11"/>
  <c r="AX92" i="11"/>
  <c r="AX96" i="11"/>
  <c r="AX95" i="11"/>
  <c r="AX85" i="11"/>
  <c r="AX81" i="11"/>
  <c r="AY85" i="11"/>
  <c r="AY81" i="11"/>
  <c r="AY92" i="11"/>
  <c r="AY84" i="11"/>
  <c r="AY80" i="11"/>
  <c r="AY93" i="11"/>
  <c r="AY94" i="11"/>
  <c r="AY95" i="11"/>
  <c r="AY96" i="11"/>
  <c r="AY89" i="11"/>
  <c r="AY91" i="11"/>
  <c r="AY82" i="11"/>
  <c r="AY90" i="11"/>
  <c r="AY86" i="11"/>
  <c r="AY79" i="11"/>
  <c r="AY83" i="11"/>
  <c r="Z11" i="11"/>
  <c r="Z88" i="11" s="1"/>
  <c r="G11" i="11"/>
  <c r="G24" i="11" s="1"/>
  <c r="W11" i="11"/>
  <c r="AG11" i="11"/>
  <c r="Y11" i="11"/>
  <c r="Q11" i="11"/>
  <c r="Q26" i="11" s="1"/>
  <c r="I11" i="11"/>
  <c r="I24" i="11" s="1"/>
  <c r="P11" i="11"/>
  <c r="P28" i="11" s="1"/>
  <c r="O11" i="11"/>
  <c r="AH11" i="11"/>
  <c r="AH27" i="11" s="1"/>
  <c r="R11" i="11"/>
  <c r="J11" i="11"/>
  <c r="T11" i="11"/>
  <c r="T26" i="11" s="1"/>
  <c r="AA85" i="11"/>
  <c r="K85" i="11"/>
  <c r="AE84" i="11"/>
  <c r="O84" i="11"/>
  <c r="AI83" i="11"/>
  <c r="C83" i="11"/>
  <c r="W82" i="11"/>
  <c r="G82" i="11"/>
  <c r="AA81" i="11"/>
  <c r="K81" i="11"/>
  <c r="C81" i="11"/>
  <c r="W80" i="11"/>
  <c r="G80" i="11"/>
  <c r="AA79" i="11"/>
  <c r="AA55" i="11"/>
  <c r="K79" i="11"/>
  <c r="K55" i="11"/>
  <c r="K74" i="11" s="1"/>
  <c r="C79" i="11"/>
  <c r="C55" i="11"/>
  <c r="C78" i="11" s="1"/>
  <c r="G96" i="11"/>
  <c r="K95" i="11"/>
  <c r="O94" i="11"/>
  <c r="S93" i="11"/>
  <c r="C93" i="11"/>
  <c r="O92" i="11"/>
  <c r="O90" i="11"/>
  <c r="AI33" i="11"/>
  <c r="AI46" i="11" s="1"/>
  <c r="S33" i="11"/>
  <c r="S50" i="11" s="1"/>
  <c r="S89" i="11"/>
  <c r="AA11" i="11"/>
  <c r="Z85" i="11"/>
  <c r="J85" i="11"/>
  <c r="V84" i="11"/>
  <c r="F84" i="11"/>
  <c r="AL80" i="11"/>
  <c r="AI230" i="1"/>
  <c r="AI231" i="1"/>
  <c r="AA231" i="1"/>
  <c r="S230" i="1"/>
  <c r="S231" i="1"/>
  <c r="K231" i="1"/>
  <c r="C231" i="1"/>
  <c r="AE222" i="1"/>
  <c r="AE223" i="1"/>
  <c r="W223" i="1"/>
  <c r="O222" i="1"/>
  <c r="O223" i="1"/>
  <c r="G223" i="1"/>
  <c r="AI214" i="1"/>
  <c r="AI215" i="1"/>
  <c r="AA214" i="1"/>
  <c r="AA215" i="1"/>
  <c r="S214" i="1"/>
  <c r="S215" i="1"/>
  <c r="K215" i="1"/>
  <c r="C215" i="1"/>
  <c r="AE206" i="1"/>
  <c r="AE207" i="1"/>
  <c r="W206" i="1"/>
  <c r="W207" i="1"/>
  <c r="O207" i="1"/>
  <c r="G206" i="1"/>
  <c r="G207" i="1"/>
  <c r="AI199" i="1"/>
  <c r="AA199" i="1"/>
  <c r="S199" i="1"/>
  <c r="K199" i="1"/>
  <c r="C198" i="1"/>
  <c r="C199" i="1"/>
  <c r="AE190" i="1"/>
  <c r="AE191" i="1"/>
  <c r="W190" i="1"/>
  <c r="W191" i="1"/>
  <c r="O190" i="1"/>
  <c r="O191" i="1"/>
  <c r="G190" i="1"/>
  <c r="G191" i="1"/>
  <c r="AI182" i="1"/>
  <c r="AA181" i="1"/>
  <c r="AA182" i="1"/>
  <c r="S182" i="1"/>
  <c r="K182" i="1"/>
  <c r="C181" i="1"/>
  <c r="C182" i="1"/>
  <c r="AA136" i="1"/>
  <c r="AA142" i="1" s="1"/>
  <c r="AH230" i="1"/>
  <c r="AH231" i="1"/>
  <c r="Z230" i="1"/>
  <c r="Z231" i="1"/>
  <c r="R230" i="1"/>
  <c r="R231" i="1"/>
  <c r="J231" i="1"/>
  <c r="AL223" i="1"/>
  <c r="AD223" i="1"/>
  <c r="V222" i="1"/>
  <c r="V223" i="1"/>
  <c r="N223" i="1"/>
  <c r="F223" i="1"/>
  <c r="AH215" i="1"/>
  <c r="Z215" i="1"/>
  <c r="R214" i="1"/>
  <c r="R215" i="1"/>
  <c r="J214" i="1"/>
  <c r="J215" i="1"/>
  <c r="AL207" i="1"/>
  <c r="AD207" i="1"/>
  <c r="V207" i="1"/>
  <c r="N207" i="1"/>
  <c r="F207" i="1"/>
  <c r="AH198" i="1"/>
  <c r="AH199" i="1"/>
  <c r="Z199" i="1"/>
  <c r="R198" i="1"/>
  <c r="R199" i="1"/>
  <c r="J198" i="1"/>
  <c r="J199" i="1"/>
  <c r="AL190" i="1"/>
  <c r="AL191" i="1"/>
  <c r="AD190" i="1"/>
  <c r="AD191" i="1"/>
  <c r="V190" i="1"/>
  <c r="V191" i="1"/>
  <c r="N190" i="1"/>
  <c r="N191" i="1"/>
  <c r="F191" i="1"/>
  <c r="AH181" i="1"/>
  <c r="AH182" i="1"/>
  <c r="Z182" i="1"/>
  <c r="R182" i="1"/>
  <c r="J182" i="1"/>
  <c r="Z136" i="1"/>
  <c r="Z142" i="1" s="1"/>
  <c r="AK85" i="11"/>
  <c r="AC85" i="11"/>
  <c r="U85" i="11"/>
  <c r="M85" i="11"/>
  <c r="E85" i="11"/>
  <c r="AG84" i="11"/>
  <c r="Y84" i="11"/>
  <c r="Q84" i="11"/>
  <c r="I84" i="11"/>
  <c r="AK83" i="11"/>
  <c r="AC83" i="11"/>
  <c r="U83" i="11"/>
  <c r="M83" i="11"/>
  <c r="E83" i="11"/>
  <c r="AG82" i="11"/>
  <c r="Y82" i="11"/>
  <c r="Q82" i="11"/>
  <c r="I82" i="11"/>
  <c r="AK81" i="11"/>
  <c r="AC81" i="11"/>
  <c r="U81" i="11"/>
  <c r="M81" i="11"/>
  <c r="E81" i="11"/>
  <c r="AG80" i="11"/>
  <c r="Y80" i="11"/>
  <c r="Q80" i="11"/>
  <c r="I80" i="11"/>
  <c r="AK79" i="11"/>
  <c r="AK55" i="11"/>
  <c r="AK68" i="11" s="1"/>
  <c r="AC55" i="11"/>
  <c r="AC79" i="11"/>
  <c r="U79" i="11"/>
  <c r="U55" i="11"/>
  <c r="M55" i="11"/>
  <c r="M71" i="11" s="1"/>
  <c r="M79" i="11"/>
  <c r="E79" i="11"/>
  <c r="E55" i="11"/>
  <c r="E68" i="11" s="1"/>
  <c r="Q96" i="11"/>
  <c r="I96" i="11"/>
  <c r="M95" i="11"/>
  <c r="E95" i="11"/>
  <c r="Q94" i="11"/>
  <c r="I94" i="11"/>
  <c r="U93" i="11"/>
  <c r="M93" i="11"/>
  <c r="E93" i="11"/>
  <c r="Q92" i="11"/>
  <c r="I92" i="11"/>
  <c r="AJ231" i="1"/>
  <c r="AB231" i="1"/>
  <c r="T231" i="1"/>
  <c r="L231" i="1"/>
  <c r="D231" i="1"/>
  <c r="AF223" i="1"/>
  <c r="X223" i="1"/>
  <c r="P223" i="1"/>
  <c r="H223" i="1"/>
  <c r="AJ215" i="1"/>
  <c r="AB215" i="1"/>
  <c r="T215" i="1"/>
  <c r="L215" i="1"/>
  <c r="D215" i="1"/>
  <c r="AF207" i="1"/>
  <c r="X207" i="1"/>
  <c r="P207" i="1"/>
  <c r="H207" i="1"/>
  <c r="AJ199" i="1"/>
  <c r="AB198" i="1"/>
  <c r="AB199" i="1"/>
  <c r="T199" i="1"/>
  <c r="L198" i="1"/>
  <c r="L199" i="1"/>
  <c r="D199" i="1"/>
  <c r="AF191" i="1"/>
  <c r="X191" i="1"/>
  <c r="P191" i="1"/>
  <c r="H191" i="1"/>
  <c r="AJ181" i="1"/>
  <c r="AJ182" i="1"/>
  <c r="AB181" i="1"/>
  <c r="AB182" i="1"/>
  <c r="T181" i="1"/>
  <c r="T182" i="1"/>
  <c r="L182" i="1"/>
  <c r="D182" i="1"/>
  <c r="AB136" i="1"/>
  <c r="AB142" i="1" s="1"/>
  <c r="AE85" i="11"/>
  <c r="O85" i="11"/>
  <c r="AI84" i="11"/>
  <c r="S84" i="11"/>
  <c r="AE214" i="1"/>
  <c r="AE215" i="1"/>
  <c r="O83" i="11"/>
  <c r="AI82" i="11"/>
  <c r="S82" i="11"/>
  <c r="C82" i="11"/>
  <c r="W81" i="11"/>
  <c r="G81" i="11"/>
  <c r="AA80" i="11"/>
  <c r="K80" i="11"/>
  <c r="AE55" i="11"/>
  <c r="AE79" i="11"/>
  <c r="O79" i="11"/>
  <c r="O55" i="11"/>
  <c r="S96" i="11"/>
  <c r="C96" i="11"/>
  <c r="O95" i="11"/>
  <c r="G93" i="11"/>
  <c r="K92" i="11"/>
  <c r="K90" i="11"/>
  <c r="W33" i="11"/>
  <c r="G89" i="11"/>
  <c r="G33" i="11"/>
  <c r="G50" i="11" s="1"/>
  <c r="AL85" i="11"/>
  <c r="V85" i="11"/>
  <c r="F85" i="11"/>
  <c r="Z84" i="11"/>
  <c r="J84" i="11"/>
  <c r="AD83" i="11"/>
  <c r="N83" i="11"/>
  <c r="F83" i="11"/>
  <c r="AH82" i="11"/>
  <c r="Z82" i="11"/>
  <c r="R82" i="11"/>
  <c r="J82" i="11"/>
  <c r="AL81" i="11"/>
  <c r="AD81" i="11"/>
  <c r="V81" i="11"/>
  <c r="F81" i="11"/>
  <c r="AH80" i="11"/>
  <c r="Z80" i="11"/>
  <c r="R80" i="11"/>
  <c r="J80" i="11"/>
  <c r="AL79" i="11"/>
  <c r="AL55" i="11"/>
  <c r="AL69" i="11" s="1"/>
  <c r="AD79" i="11"/>
  <c r="AD55" i="11"/>
  <c r="AD70" i="11" s="1"/>
  <c r="V79" i="11"/>
  <c r="V55" i="11"/>
  <c r="V68" i="11" s="1"/>
  <c r="N79" i="11"/>
  <c r="N55" i="11"/>
  <c r="N68" i="11" s="1"/>
  <c r="F55" i="11"/>
  <c r="F70" i="11" s="1"/>
  <c r="F79" i="11"/>
  <c r="R96" i="11"/>
  <c r="J96" i="11"/>
  <c r="V95" i="11"/>
  <c r="N95" i="11"/>
  <c r="F95" i="11"/>
  <c r="R94" i="11"/>
  <c r="J94" i="11"/>
  <c r="V93" i="11"/>
  <c r="N93" i="11"/>
  <c r="F93" i="11"/>
  <c r="R92" i="11"/>
  <c r="J92" i="11"/>
  <c r="V90" i="11"/>
  <c r="N90" i="11"/>
  <c r="F90" i="11"/>
  <c r="AH33" i="11"/>
  <c r="AH53" i="11" s="1"/>
  <c r="Z33" i="11"/>
  <c r="R89" i="11"/>
  <c r="R33" i="11"/>
  <c r="J89" i="11"/>
  <c r="J33" i="11"/>
  <c r="J46" i="11" s="1"/>
  <c r="AK231" i="1"/>
  <c r="AC231" i="1"/>
  <c r="U231" i="1"/>
  <c r="M231" i="1"/>
  <c r="E231" i="1"/>
  <c r="AG222" i="1"/>
  <c r="AG223" i="1"/>
  <c r="Y223" i="1"/>
  <c r="Q222" i="1"/>
  <c r="Q223" i="1"/>
  <c r="I223" i="1"/>
  <c r="AK215" i="1"/>
  <c r="AC215" i="1"/>
  <c r="U215" i="1"/>
  <c r="M215" i="1"/>
  <c r="E215" i="1"/>
  <c r="AG206" i="1"/>
  <c r="AG207" i="1"/>
  <c r="Y206" i="1"/>
  <c r="Y207" i="1"/>
  <c r="Q206" i="1"/>
  <c r="Q207" i="1"/>
  <c r="I207" i="1"/>
  <c r="AK199" i="1"/>
  <c r="AC198" i="1"/>
  <c r="AC199" i="1"/>
  <c r="U199" i="1"/>
  <c r="M199" i="1"/>
  <c r="E199" i="1"/>
  <c r="AG190" i="1"/>
  <c r="AG191" i="1"/>
  <c r="Y191" i="1"/>
  <c r="Q191" i="1"/>
  <c r="I190" i="1"/>
  <c r="I191" i="1"/>
  <c r="AK181" i="1"/>
  <c r="AK182" i="1"/>
  <c r="AC181" i="1"/>
  <c r="AC182" i="1"/>
  <c r="U181" i="1"/>
  <c r="U182" i="1"/>
  <c r="M182" i="1"/>
  <c r="E182" i="1"/>
  <c r="U90" i="11"/>
  <c r="M90" i="11"/>
  <c r="E90" i="11"/>
  <c r="AG33" i="11"/>
  <c r="AG46" i="11" s="1"/>
  <c r="Y33" i="11"/>
  <c r="Y53" i="11" s="1"/>
  <c r="Q89" i="11"/>
  <c r="Q33" i="11"/>
  <c r="Q49" i="11" s="1"/>
  <c r="I33" i="11"/>
  <c r="I46" i="11" s="1"/>
  <c r="I89" i="11"/>
  <c r="AF85" i="11"/>
  <c r="X85" i="11"/>
  <c r="P85" i="11"/>
  <c r="H85" i="11"/>
  <c r="AJ84" i="11"/>
  <c r="AB84" i="11"/>
  <c r="T84" i="11"/>
  <c r="L84" i="11"/>
  <c r="D84" i="11"/>
  <c r="AF83" i="11"/>
  <c r="X83" i="11"/>
  <c r="P83" i="11"/>
  <c r="H83" i="11"/>
  <c r="AJ82" i="11"/>
  <c r="AB82" i="11"/>
  <c r="T82" i="11"/>
  <c r="L82" i="11"/>
  <c r="D82" i="11"/>
  <c r="AF81" i="11"/>
  <c r="X81" i="11"/>
  <c r="P81" i="11"/>
  <c r="H81" i="11"/>
  <c r="AJ80" i="11"/>
  <c r="AB80" i="11"/>
  <c r="T80" i="11"/>
  <c r="L80" i="11"/>
  <c r="D80" i="11"/>
  <c r="AF79" i="11"/>
  <c r="AF55" i="11"/>
  <c r="X79" i="11"/>
  <c r="X55" i="11"/>
  <c r="P79" i="11"/>
  <c r="P55" i="11"/>
  <c r="P68" i="11" s="1"/>
  <c r="H79" i="11"/>
  <c r="H55" i="11"/>
  <c r="H72" i="11" s="1"/>
  <c r="T96" i="11"/>
  <c r="L96" i="11"/>
  <c r="D96" i="11"/>
  <c r="H95" i="11"/>
  <c r="T94" i="11"/>
  <c r="L94" i="11"/>
  <c r="D94" i="11"/>
  <c r="P93" i="11"/>
  <c r="H93" i="11"/>
  <c r="T92" i="11"/>
  <c r="L92" i="11"/>
  <c r="D92" i="11"/>
  <c r="P90" i="11"/>
  <c r="H90" i="11"/>
  <c r="AJ33" i="11"/>
  <c r="AJ49" i="11" s="1"/>
  <c r="AB33" i="11"/>
  <c r="AB53" i="11" s="1"/>
  <c r="T89" i="11"/>
  <c r="T33" i="11"/>
  <c r="L89" i="11"/>
  <c r="L33" i="11"/>
  <c r="L53" i="11" s="1"/>
  <c r="D89" i="11"/>
  <c r="D33" i="11"/>
  <c r="D49" i="11" s="1"/>
  <c r="AF11" i="11"/>
  <c r="X11" i="11"/>
  <c r="H11" i="11"/>
  <c r="H27" i="11" s="1"/>
  <c r="C86" i="11"/>
  <c r="W85" i="11"/>
  <c r="G85" i="11"/>
  <c r="AA84" i="11"/>
  <c r="K84" i="11"/>
  <c r="C84" i="11"/>
  <c r="W83" i="11"/>
  <c r="G83" i="11"/>
  <c r="AA82" i="11"/>
  <c r="K82" i="11"/>
  <c r="AE81" i="11"/>
  <c r="O81" i="11"/>
  <c r="AI80" i="11"/>
  <c r="S80" i="11"/>
  <c r="C80" i="11"/>
  <c r="W79" i="11"/>
  <c r="W55" i="11"/>
  <c r="G55" i="11"/>
  <c r="G72" i="11" s="1"/>
  <c r="G79" i="11"/>
  <c r="K96" i="11"/>
  <c r="G95" i="11"/>
  <c r="S94" i="11"/>
  <c r="K94" i="11"/>
  <c r="O93" i="11"/>
  <c r="S92" i="11"/>
  <c r="C92" i="11"/>
  <c r="S90" i="11"/>
  <c r="AE33" i="11"/>
  <c r="O89" i="11"/>
  <c r="O33" i="11"/>
  <c r="C33" i="11"/>
  <c r="C53" i="11" s="1"/>
  <c r="AE11" i="11"/>
  <c r="AD85" i="11"/>
  <c r="N85" i="11"/>
  <c r="AH84" i="11"/>
  <c r="R84" i="11"/>
  <c r="AL83" i="11"/>
  <c r="N81" i="11"/>
  <c r="C239" i="1"/>
  <c r="AE230" i="1"/>
  <c r="AE231" i="1"/>
  <c r="W230" i="1"/>
  <c r="W231" i="1"/>
  <c r="O230" i="1"/>
  <c r="O231" i="1"/>
  <c r="G230" i="1"/>
  <c r="G231" i="1"/>
  <c r="AI222" i="1"/>
  <c r="AI223" i="1"/>
  <c r="AA222" i="1"/>
  <c r="AA223" i="1"/>
  <c r="S222" i="1"/>
  <c r="S223" i="1"/>
  <c r="K222" i="1"/>
  <c r="K223" i="1"/>
  <c r="C222" i="1"/>
  <c r="C223" i="1"/>
  <c r="AE83" i="11"/>
  <c r="W214" i="1"/>
  <c r="W215" i="1"/>
  <c r="O214" i="1"/>
  <c r="O215" i="1"/>
  <c r="G214" i="1"/>
  <c r="G215" i="1"/>
  <c r="AI207" i="1"/>
  <c r="AA206" i="1"/>
  <c r="AA207" i="1"/>
  <c r="S206" i="1"/>
  <c r="S207" i="1"/>
  <c r="K206" i="1"/>
  <c r="K207" i="1"/>
  <c r="C206" i="1"/>
  <c r="C207" i="1"/>
  <c r="AE198" i="1"/>
  <c r="AE199" i="1"/>
  <c r="W199" i="1"/>
  <c r="O199" i="1"/>
  <c r="G198" i="1"/>
  <c r="G199" i="1"/>
  <c r="AI190" i="1"/>
  <c r="AI191" i="1"/>
  <c r="AA190" i="1"/>
  <c r="AA191" i="1"/>
  <c r="S190" i="1"/>
  <c r="S191" i="1"/>
  <c r="K191" i="1"/>
  <c r="C190" i="1"/>
  <c r="C191" i="1"/>
  <c r="AE182" i="1"/>
  <c r="W181" i="1"/>
  <c r="W182" i="1"/>
  <c r="O182" i="1"/>
  <c r="G182" i="1"/>
  <c r="S11" i="11"/>
  <c r="S30" i="11" s="1"/>
  <c r="K11" i="11"/>
  <c r="K27" i="11" s="1"/>
  <c r="C11" i="11"/>
  <c r="C27" i="11" s="1"/>
  <c r="AL231" i="1"/>
  <c r="AD230" i="1"/>
  <c r="AD231" i="1"/>
  <c r="V231" i="1"/>
  <c r="N230" i="1"/>
  <c r="N231" i="1"/>
  <c r="F231" i="1"/>
  <c r="AH223" i="1"/>
  <c r="Z223" i="1"/>
  <c r="R223" i="1"/>
  <c r="J223" i="1"/>
  <c r="AL215" i="1"/>
  <c r="AD215" i="1"/>
  <c r="V215" i="1"/>
  <c r="N215" i="1"/>
  <c r="F215" i="1"/>
  <c r="AH207" i="1"/>
  <c r="Z207" i="1"/>
  <c r="R206" i="1"/>
  <c r="R207" i="1"/>
  <c r="J207" i="1"/>
  <c r="AL199" i="1"/>
  <c r="AD199" i="1"/>
  <c r="V199" i="1"/>
  <c r="N198" i="1"/>
  <c r="N199" i="1"/>
  <c r="F199" i="1"/>
  <c r="AH191" i="1"/>
  <c r="Z191" i="1"/>
  <c r="R190" i="1"/>
  <c r="R191" i="1"/>
  <c r="J190" i="1"/>
  <c r="J191" i="1"/>
  <c r="AL181" i="1"/>
  <c r="AL182" i="1"/>
  <c r="AD182" i="1"/>
  <c r="V182" i="1"/>
  <c r="N182" i="1"/>
  <c r="F182" i="1"/>
  <c r="V11" i="11"/>
  <c r="V30" i="11" s="1"/>
  <c r="N11" i="11"/>
  <c r="N31" i="11" s="1"/>
  <c r="F11" i="11"/>
  <c r="F31" i="11" s="1"/>
  <c r="AG85" i="11"/>
  <c r="Y85" i="11"/>
  <c r="Q85" i="11"/>
  <c r="I85" i="11"/>
  <c r="AK84" i="11"/>
  <c r="AC84" i="11"/>
  <c r="M84" i="11"/>
  <c r="E84" i="11"/>
  <c r="AG83" i="11"/>
  <c r="Y83" i="11"/>
  <c r="AK82" i="11"/>
  <c r="AC82" i="11"/>
  <c r="U82" i="11"/>
  <c r="M82" i="11"/>
  <c r="E82" i="11"/>
  <c r="AG81" i="11"/>
  <c r="Y81" i="11"/>
  <c r="Q81" i="11"/>
  <c r="I81" i="11"/>
  <c r="AC80" i="11"/>
  <c r="U80" i="11"/>
  <c r="M80" i="11"/>
  <c r="E80" i="11"/>
  <c r="AG79" i="11"/>
  <c r="AG55" i="11"/>
  <c r="AG73" i="11" s="1"/>
  <c r="Y79" i="11"/>
  <c r="Y55" i="11"/>
  <c r="Y71" i="11" s="1"/>
  <c r="Q79" i="11"/>
  <c r="Q55" i="11"/>
  <c r="Q74" i="11" s="1"/>
  <c r="I79" i="11"/>
  <c r="I55" i="11"/>
  <c r="I70" i="11" s="1"/>
  <c r="U96" i="11"/>
  <c r="M96" i="11"/>
  <c r="E96" i="11"/>
  <c r="Q95" i="11"/>
  <c r="I95" i="11"/>
  <c r="U94" i="11"/>
  <c r="M94" i="11"/>
  <c r="E94" i="11"/>
  <c r="Q93" i="11"/>
  <c r="I93" i="11"/>
  <c r="U92" i="11"/>
  <c r="M92" i="11"/>
  <c r="E92" i="11"/>
  <c r="M11" i="11"/>
  <c r="M27" i="11" s="1"/>
  <c r="E11" i="11"/>
  <c r="E30" i="11" s="1"/>
  <c r="AF231" i="1"/>
  <c r="X231" i="1"/>
  <c r="P231" i="1"/>
  <c r="H231" i="1"/>
  <c r="AJ223" i="1"/>
  <c r="AB222" i="1"/>
  <c r="AB223" i="1"/>
  <c r="T223" i="1"/>
  <c r="L222" i="1"/>
  <c r="L223" i="1"/>
  <c r="D222" i="1"/>
  <c r="D223" i="1"/>
  <c r="AF215" i="1"/>
  <c r="X214" i="1"/>
  <c r="X215" i="1"/>
  <c r="P215" i="1"/>
  <c r="H215" i="1"/>
  <c r="AJ206" i="1"/>
  <c r="AJ207" i="1"/>
  <c r="AB206" i="1"/>
  <c r="AB207" i="1"/>
  <c r="T206" i="1"/>
  <c r="T207" i="1"/>
  <c r="L207" i="1"/>
  <c r="D207" i="1"/>
  <c r="AF198" i="1"/>
  <c r="AF199" i="1"/>
  <c r="X199" i="1"/>
  <c r="P198" i="1"/>
  <c r="P199" i="1"/>
  <c r="H199" i="1"/>
  <c r="AJ191" i="1"/>
  <c r="AB191" i="1"/>
  <c r="T191" i="1"/>
  <c r="L191" i="1"/>
  <c r="D191" i="1"/>
  <c r="AF181" i="1"/>
  <c r="AF182" i="1"/>
  <c r="X182" i="1"/>
  <c r="P181" i="1"/>
  <c r="P182" i="1"/>
  <c r="H182" i="1"/>
  <c r="AI85" i="11"/>
  <c r="S85" i="11"/>
  <c r="C85" i="11"/>
  <c r="W84" i="11"/>
  <c r="G84" i="11"/>
  <c r="AA83" i="11"/>
  <c r="K83" i="11"/>
  <c r="AE82" i="11"/>
  <c r="O82" i="11"/>
  <c r="AI81" i="11"/>
  <c r="S81" i="11"/>
  <c r="O80" i="11"/>
  <c r="AI79" i="11"/>
  <c r="AI55" i="11"/>
  <c r="AI68" i="11" s="1"/>
  <c r="S79" i="11"/>
  <c r="S55" i="11"/>
  <c r="S73" i="11" s="1"/>
  <c r="O96" i="11"/>
  <c r="S95" i="11"/>
  <c r="C95" i="11"/>
  <c r="G94" i="11"/>
  <c r="K93" i="11"/>
  <c r="G92" i="11"/>
  <c r="G90" i="11"/>
  <c r="AA33" i="11"/>
  <c r="K89" i="11"/>
  <c r="K33" i="11"/>
  <c r="K51" i="11" s="1"/>
  <c r="AI11" i="11"/>
  <c r="AI88" i="11" s="1"/>
  <c r="C94" i="11"/>
  <c r="AH85" i="11"/>
  <c r="R85" i="11"/>
  <c r="AL84" i="11"/>
  <c r="AD84" i="11"/>
  <c r="N84" i="11"/>
  <c r="AH83" i="11"/>
  <c r="Z83" i="11"/>
  <c r="R83" i="11"/>
  <c r="J83" i="11"/>
  <c r="AL82" i="11"/>
  <c r="AD82" i="11"/>
  <c r="V82" i="11"/>
  <c r="N82" i="11"/>
  <c r="F82" i="11"/>
  <c r="AH81" i="11"/>
  <c r="Z81" i="11"/>
  <c r="R81" i="11"/>
  <c r="J81" i="11"/>
  <c r="AD80" i="11"/>
  <c r="V80" i="11"/>
  <c r="N80" i="11"/>
  <c r="F80" i="11"/>
  <c r="AH55" i="11"/>
  <c r="AH79" i="11"/>
  <c r="Z79" i="11"/>
  <c r="Z55" i="11"/>
  <c r="R79" i="11"/>
  <c r="R55" i="11"/>
  <c r="J79" i="11"/>
  <c r="J55" i="11"/>
  <c r="J71" i="11" s="1"/>
  <c r="V96" i="11"/>
  <c r="N96" i="11"/>
  <c r="F96" i="11"/>
  <c r="R95" i="11"/>
  <c r="J95" i="11"/>
  <c r="V94" i="11"/>
  <c r="N94" i="11"/>
  <c r="F94" i="11"/>
  <c r="R93" i="11"/>
  <c r="J93" i="11"/>
  <c r="V92" i="11"/>
  <c r="N92" i="11"/>
  <c r="F92" i="11"/>
  <c r="R90" i="11"/>
  <c r="J90" i="11"/>
  <c r="AL33" i="11"/>
  <c r="AL52" i="11" s="1"/>
  <c r="AD33" i="11"/>
  <c r="AD53" i="11" s="1"/>
  <c r="V89" i="11"/>
  <c r="V33" i="11"/>
  <c r="V51" i="11" s="1"/>
  <c r="N89" i="11"/>
  <c r="N33" i="11"/>
  <c r="N53" i="11" s="1"/>
  <c r="F89" i="11"/>
  <c r="F33" i="11"/>
  <c r="F50" i="11" s="1"/>
  <c r="Z29" i="11"/>
  <c r="AL11" i="11"/>
  <c r="AD11" i="11"/>
  <c r="AG231" i="1"/>
  <c r="Y230" i="1"/>
  <c r="Y231" i="1"/>
  <c r="Q231" i="1"/>
  <c r="I230" i="1"/>
  <c r="I231" i="1"/>
  <c r="AK222" i="1"/>
  <c r="AK223" i="1"/>
  <c r="AC222" i="1"/>
  <c r="AC223" i="1"/>
  <c r="U222" i="1"/>
  <c r="U223" i="1"/>
  <c r="M222" i="1"/>
  <c r="M223" i="1"/>
  <c r="E222" i="1"/>
  <c r="E223" i="1"/>
  <c r="AG215" i="1"/>
  <c r="Y214" i="1"/>
  <c r="Y215" i="1"/>
  <c r="Q215" i="1"/>
  <c r="I215" i="1"/>
  <c r="AK207" i="1"/>
  <c r="AC206" i="1"/>
  <c r="AC207" i="1"/>
  <c r="U207" i="1"/>
  <c r="M207" i="1"/>
  <c r="E207" i="1"/>
  <c r="AG198" i="1"/>
  <c r="AG199" i="1"/>
  <c r="Y199" i="1"/>
  <c r="Q199" i="1"/>
  <c r="I199" i="1"/>
  <c r="AK190" i="1"/>
  <c r="AK191" i="1"/>
  <c r="AC191" i="1"/>
  <c r="U190" i="1"/>
  <c r="U191" i="1"/>
  <c r="M191" i="1"/>
  <c r="E191" i="1"/>
  <c r="AG182" i="1"/>
  <c r="Y181" i="1"/>
  <c r="Y182" i="1"/>
  <c r="Q182" i="1"/>
  <c r="I181" i="1"/>
  <c r="I182" i="1"/>
  <c r="Q90" i="11"/>
  <c r="I90" i="11"/>
  <c r="AK33" i="11"/>
  <c r="AK52" i="11" s="1"/>
  <c r="AC33" i="11"/>
  <c r="U89" i="11"/>
  <c r="U33" i="11"/>
  <c r="M89" i="11"/>
  <c r="M33" i="11"/>
  <c r="M46" i="11" s="1"/>
  <c r="E89" i="11"/>
  <c r="E33" i="11"/>
  <c r="E50" i="11" s="1"/>
  <c r="AK11" i="11"/>
  <c r="AC11" i="11"/>
  <c r="U11" i="11"/>
  <c r="AP11" i="11" s="1"/>
  <c r="AJ85" i="11"/>
  <c r="AB85" i="11"/>
  <c r="T85" i="11"/>
  <c r="L85" i="11"/>
  <c r="D85" i="11"/>
  <c r="AF84" i="11"/>
  <c r="X84" i="11"/>
  <c r="P84" i="11"/>
  <c r="H84" i="11"/>
  <c r="AJ83" i="11"/>
  <c r="AB83" i="11"/>
  <c r="L83" i="11"/>
  <c r="D83" i="11"/>
  <c r="AF82" i="11"/>
  <c r="X82" i="11"/>
  <c r="P82" i="11"/>
  <c r="H82" i="11"/>
  <c r="AJ81" i="11"/>
  <c r="AB81" i="11"/>
  <c r="T81" i="11"/>
  <c r="L81" i="11"/>
  <c r="D81" i="11"/>
  <c r="AF80" i="11"/>
  <c r="X80" i="11"/>
  <c r="P80" i="11"/>
  <c r="H80" i="11"/>
  <c r="AJ79" i="11"/>
  <c r="AJ55" i="11"/>
  <c r="AJ73" i="11" s="1"/>
  <c r="AB79" i="11"/>
  <c r="AB55" i="11"/>
  <c r="AB74" i="11" s="1"/>
  <c r="T55" i="11"/>
  <c r="T79" i="11"/>
  <c r="L79" i="11"/>
  <c r="L55" i="11"/>
  <c r="L71" i="11" s="1"/>
  <c r="D55" i="11"/>
  <c r="D68" i="11" s="1"/>
  <c r="D79" i="11"/>
  <c r="P96" i="11"/>
  <c r="H96" i="11"/>
  <c r="T95" i="11"/>
  <c r="L95" i="11"/>
  <c r="D95" i="11"/>
  <c r="P94" i="11"/>
  <c r="H94" i="11"/>
  <c r="T93" i="11"/>
  <c r="L93" i="11"/>
  <c r="P92" i="11"/>
  <c r="H92" i="11"/>
  <c r="T90" i="11"/>
  <c r="L90" i="11"/>
  <c r="D90" i="11"/>
  <c r="AF33" i="11"/>
  <c r="X33" i="11"/>
  <c r="P89" i="11"/>
  <c r="P33" i="11"/>
  <c r="P46" i="11" s="1"/>
  <c r="H89" i="11"/>
  <c r="H33" i="11"/>
  <c r="H53" i="11" s="1"/>
  <c r="AJ11" i="11"/>
  <c r="AB11" i="11"/>
  <c r="L11" i="11"/>
  <c r="D11" i="11"/>
  <c r="D28" i="11" s="1"/>
  <c r="C82" i="2"/>
  <c r="W86" i="2"/>
  <c r="G86" i="2"/>
  <c r="V85" i="2"/>
  <c r="J85" i="2"/>
  <c r="AC84" i="2"/>
  <c r="AF83" i="2"/>
  <c r="X83" i="2"/>
  <c r="P83" i="2"/>
  <c r="H83" i="2"/>
  <c r="AI82" i="2"/>
  <c r="S82" i="2"/>
  <c r="AL81" i="2"/>
  <c r="V81" i="2"/>
  <c r="F81" i="2"/>
  <c r="U80" i="2"/>
  <c r="E80" i="2"/>
  <c r="AF79" i="2"/>
  <c r="AF78" i="2"/>
  <c r="T79" i="2"/>
  <c r="T78" i="2"/>
  <c r="L79" i="2"/>
  <c r="L78" i="2"/>
  <c r="D79" i="2"/>
  <c r="D78" i="2"/>
  <c r="C78" i="2"/>
  <c r="C83" i="2"/>
  <c r="AH86" i="2"/>
  <c r="AJ84" i="2"/>
  <c r="AB84" i="2"/>
  <c r="D84" i="2"/>
  <c r="AE83" i="2"/>
  <c r="K83" i="2"/>
  <c r="J82" i="2"/>
  <c r="AB80" i="2"/>
  <c r="T80" i="2"/>
  <c r="H80" i="2"/>
  <c r="G79" i="2"/>
  <c r="AI78" i="2"/>
  <c r="O78" i="2"/>
  <c r="N86" i="2"/>
  <c r="AI83" i="2"/>
  <c r="F82" i="2"/>
  <c r="L80" i="2"/>
  <c r="C80" i="2"/>
  <c r="C84" i="2"/>
  <c r="AG86" i="2"/>
  <c r="Y86" i="2"/>
  <c r="U86" i="2"/>
  <c r="Q86" i="2"/>
  <c r="M86" i="2"/>
  <c r="I86" i="2"/>
  <c r="AJ85" i="2"/>
  <c r="AB85" i="2"/>
  <c r="X85" i="2"/>
  <c r="T85" i="2"/>
  <c r="P85" i="2"/>
  <c r="L85" i="2"/>
  <c r="D85" i="2"/>
  <c r="AE84" i="2"/>
  <c r="AA84" i="2"/>
  <c r="W84" i="2"/>
  <c r="S84" i="2"/>
  <c r="O84" i="2"/>
  <c r="G78" i="2"/>
  <c r="AC86" i="2"/>
  <c r="AI84" i="2"/>
  <c r="AG81" i="2"/>
  <c r="C86" i="2"/>
  <c r="AI86" i="2"/>
  <c r="S86" i="2"/>
  <c r="AL85" i="2"/>
  <c r="Z85" i="2"/>
  <c r="F85" i="2"/>
  <c r="Y84" i="2"/>
  <c r="M84" i="2"/>
  <c r="I84" i="2"/>
  <c r="AJ83" i="2"/>
  <c r="AB83" i="2"/>
  <c r="T83" i="2"/>
  <c r="L83" i="2"/>
  <c r="D83" i="2"/>
  <c r="AE82" i="2"/>
  <c r="O82" i="2"/>
  <c r="AH81" i="2"/>
  <c r="R81" i="2"/>
  <c r="AK80" i="2"/>
  <c r="Y80" i="2"/>
  <c r="I80" i="2"/>
  <c r="AJ79" i="2"/>
  <c r="AJ78" i="2"/>
  <c r="AB79" i="2"/>
  <c r="AB78" i="2"/>
  <c r="X79" i="2"/>
  <c r="X78" i="2"/>
  <c r="P79" i="2"/>
  <c r="P78" i="2"/>
  <c r="H79" i="2"/>
  <c r="H78" i="2"/>
  <c r="R78" i="2"/>
  <c r="AD86" i="2"/>
  <c r="AK85" i="2"/>
  <c r="AG85" i="2"/>
  <c r="E85" i="2"/>
  <c r="P84" i="2"/>
  <c r="H84" i="2"/>
  <c r="S83" i="2"/>
  <c r="G83" i="2"/>
  <c r="N82" i="2"/>
  <c r="Q81" i="2"/>
  <c r="M81" i="2"/>
  <c r="P80" i="2"/>
  <c r="AN80" i="2" s="1"/>
  <c r="AE79" i="2"/>
  <c r="AE78" i="2"/>
  <c r="W79" i="2"/>
  <c r="W78" i="2"/>
  <c r="S79" i="2"/>
  <c r="S78" i="2"/>
  <c r="K79" i="2"/>
  <c r="K78" i="2"/>
  <c r="AC85" i="2"/>
  <c r="T84" i="2"/>
  <c r="C81" i="2"/>
  <c r="C85" i="2"/>
  <c r="AJ86" i="2"/>
  <c r="AV86" i="2" s="1"/>
  <c r="AF86" i="2"/>
  <c r="AB86" i="2"/>
  <c r="X86" i="2"/>
  <c r="AQ86" i="2" s="1"/>
  <c r="T86" i="2"/>
  <c r="P86" i="2"/>
  <c r="AN86" i="2" s="1"/>
  <c r="L86" i="2"/>
  <c r="H86" i="2"/>
  <c r="D86" i="2"/>
  <c r="AI85" i="2"/>
  <c r="AE85" i="2"/>
  <c r="AT85" i="2" s="1"/>
  <c r="AA85" i="2"/>
  <c r="W85" i="2"/>
  <c r="S85" i="2"/>
  <c r="O85" i="2"/>
  <c r="K85" i="2"/>
  <c r="G85" i="2"/>
  <c r="AL84" i="2"/>
  <c r="AH84" i="2"/>
  <c r="AD84" i="2"/>
  <c r="AT84" i="2" s="1"/>
  <c r="Z84" i="2"/>
  <c r="V84" i="2"/>
  <c r="Z78" i="2"/>
  <c r="C79" i="2"/>
  <c r="E86" i="2"/>
  <c r="Q85" i="2"/>
  <c r="W83" i="2"/>
  <c r="AC81" i="2"/>
  <c r="AI79" i="2"/>
  <c r="O79" i="2"/>
  <c r="G84" i="2"/>
  <c r="AH83" i="2"/>
  <c r="Z83" i="2"/>
  <c r="R83" i="2"/>
  <c r="J83" i="2"/>
  <c r="AK82" i="2"/>
  <c r="AC82" i="2"/>
  <c r="U82" i="2"/>
  <c r="AP82" i="2" s="1"/>
  <c r="M82" i="2"/>
  <c r="E82" i="2"/>
  <c r="AF81" i="2"/>
  <c r="X81" i="2"/>
  <c r="AQ81" i="2" s="1"/>
  <c r="P81" i="2"/>
  <c r="H81" i="2"/>
  <c r="AI80" i="2"/>
  <c r="AA80" i="2"/>
  <c r="S80" i="2"/>
  <c r="K80" i="2"/>
  <c r="AL79" i="2"/>
  <c r="AL78" i="2"/>
  <c r="AD79" i="2"/>
  <c r="AD78" i="2"/>
  <c r="V79" i="2"/>
  <c r="V78" i="2"/>
  <c r="N79" i="2"/>
  <c r="N78" i="2"/>
  <c r="F79" i="2"/>
  <c r="F78" i="2"/>
  <c r="AH78" i="2"/>
  <c r="V83" i="2"/>
  <c r="Y82" i="2"/>
  <c r="AB81" i="2"/>
  <c r="AE80" i="2"/>
  <c r="AH79" i="2"/>
  <c r="R84" i="2"/>
  <c r="N84" i="2"/>
  <c r="J84" i="2"/>
  <c r="F84" i="2"/>
  <c r="AK83" i="2"/>
  <c r="AG83" i="2"/>
  <c r="AC83" i="2"/>
  <c r="Y83" i="2"/>
  <c r="U83" i="2"/>
  <c r="Q83" i="2"/>
  <c r="M83" i="2"/>
  <c r="I83" i="2"/>
  <c r="E83" i="2"/>
  <c r="AJ82" i="2"/>
  <c r="AF82" i="2"/>
  <c r="AB82" i="2"/>
  <c r="X82" i="2"/>
  <c r="T82" i="2"/>
  <c r="P82" i="2"/>
  <c r="L82" i="2"/>
  <c r="H82" i="2"/>
  <c r="D82" i="2"/>
  <c r="AI81" i="2"/>
  <c r="AE81" i="2"/>
  <c r="AA81" i="2"/>
  <c r="W81" i="2"/>
  <c r="S81" i="2"/>
  <c r="O81" i="2"/>
  <c r="K81" i="2"/>
  <c r="G81" i="2"/>
  <c r="AL80" i="2"/>
  <c r="AH80" i="2"/>
  <c r="AD80" i="2"/>
  <c r="Z80" i="2"/>
  <c r="V80" i="2"/>
  <c r="R80" i="2"/>
  <c r="N80" i="2"/>
  <c r="J80" i="2"/>
  <c r="F80" i="2"/>
  <c r="AK79" i="2"/>
  <c r="AK78" i="2"/>
  <c r="AG79" i="2"/>
  <c r="AG78" i="2"/>
  <c r="AU78" i="2" s="1"/>
  <c r="AU242" i="1" s="1"/>
  <c r="AC79" i="2"/>
  <c r="AC78" i="2"/>
  <c r="Y79" i="2"/>
  <c r="Y78" i="2"/>
  <c r="U79" i="2"/>
  <c r="U78" i="2"/>
  <c r="Q79" i="2"/>
  <c r="Q78" i="2"/>
  <c r="M79" i="2"/>
  <c r="M78" i="2"/>
  <c r="I79" i="2"/>
  <c r="I78" i="2"/>
  <c r="E79" i="2"/>
  <c r="E78" i="2"/>
  <c r="J78" i="2"/>
  <c r="AD83" i="2"/>
  <c r="AG82" i="2"/>
  <c r="AJ81" i="2"/>
  <c r="D81" i="2"/>
  <c r="G80" i="2"/>
  <c r="J79" i="2"/>
  <c r="D62" i="1"/>
  <c r="L62" i="1"/>
  <c r="T62" i="1"/>
  <c r="V62" i="1"/>
  <c r="H62" i="1"/>
  <c r="P62" i="1"/>
  <c r="C62" i="1"/>
  <c r="K62" i="1"/>
  <c r="S62" i="1"/>
  <c r="E62" i="1"/>
  <c r="I62" i="1"/>
  <c r="M62" i="1"/>
  <c r="Q62" i="1"/>
  <c r="U62" i="1"/>
  <c r="AV81" i="2" l="1"/>
  <c r="AP84" i="2"/>
  <c r="AU84" i="2"/>
  <c r="AQ82" i="2"/>
  <c r="AQ11" i="11"/>
  <c r="AQ28" i="11" s="1"/>
  <c r="AH73" i="11"/>
  <c r="AM55" i="11"/>
  <c r="AU80" i="2"/>
  <c r="AT81" i="2"/>
  <c r="AS82" i="2"/>
  <c r="AT83" i="2"/>
  <c r="AU79" i="2"/>
  <c r="AV82" i="2"/>
  <c r="AU83" i="2"/>
  <c r="AO85" i="2"/>
  <c r="AO79" i="2"/>
  <c r="AP78" i="2"/>
  <c r="AP242" i="1" s="1"/>
  <c r="AS81" i="2"/>
  <c r="AS78" i="2"/>
  <c r="AS242" i="1" s="1"/>
  <c r="AS84" i="2"/>
  <c r="AP86" i="2"/>
  <c r="AN83" i="2"/>
  <c r="AV11" i="11"/>
  <c r="AV27" i="11" s="1"/>
  <c r="AS85" i="2"/>
  <c r="AS79" i="2"/>
  <c r="AQ80" i="2"/>
  <c r="AO82" i="2"/>
  <c r="AP85" i="2"/>
  <c r="AP81" i="2"/>
  <c r="AT79" i="2"/>
  <c r="AN85" i="2"/>
  <c r="AS86" i="2"/>
  <c r="AU85" i="2"/>
  <c r="AV78" i="2"/>
  <c r="AV242" i="1" s="1"/>
  <c r="AV80" i="2"/>
  <c r="AT82" i="2"/>
  <c r="AS83" i="2"/>
  <c r="AQ84" i="2"/>
  <c r="AO86" i="2"/>
  <c r="AQ85" i="2"/>
  <c r="AU86" i="2"/>
  <c r="AF53" i="11"/>
  <c r="AY33" i="11"/>
  <c r="T73" i="11"/>
  <c r="AS55" i="11"/>
  <c r="O49" i="11"/>
  <c r="AN33" i="11"/>
  <c r="AC74" i="11"/>
  <c r="AV55" i="11"/>
  <c r="AS80" i="2"/>
  <c r="AO83" i="2"/>
  <c r="AN79" i="2"/>
  <c r="AQ79" i="2"/>
  <c r="AV79" i="2"/>
  <c r="AO81" i="2"/>
  <c r="AV83" i="2"/>
  <c r="AT11" i="11"/>
  <c r="AH29" i="11"/>
  <c r="W69" i="11"/>
  <c r="AT55" i="11"/>
  <c r="T51" i="11"/>
  <c r="AS33" i="11"/>
  <c r="AF68" i="11"/>
  <c r="AY55" i="11"/>
  <c r="AX55" i="11"/>
  <c r="U72" i="11"/>
  <c r="AP55" i="11"/>
  <c r="O25" i="11"/>
  <c r="AN11" i="11"/>
  <c r="AT80" i="2"/>
  <c r="AP83" i="2"/>
  <c r="AO84" i="2"/>
  <c r="AT86" i="2"/>
  <c r="AV85" i="2"/>
  <c r="AV84" i="2"/>
  <c r="U51" i="11"/>
  <c r="AP33" i="11"/>
  <c r="AH31" i="11"/>
  <c r="Z74" i="11"/>
  <c r="AU55" i="11"/>
  <c r="AE50" i="11"/>
  <c r="AX33" i="11"/>
  <c r="Z53" i="11"/>
  <c r="AU33" i="11"/>
  <c r="O74" i="11"/>
  <c r="AN55" i="11"/>
  <c r="AU11" i="11"/>
  <c r="AQ78" i="2"/>
  <c r="AQ242" i="1" s="1"/>
  <c r="AC46" i="11"/>
  <c r="AV33" i="11"/>
  <c r="R70" i="11"/>
  <c r="AO55" i="11"/>
  <c r="R53" i="11"/>
  <c r="AO33" i="11"/>
  <c r="AU82" i="2"/>
  <c r="AP79" i="2"/>
  <c r="AO80" i="2"/>
  <c r="AN81" i="2"/>
  <c r="AT78" i="2"/>
  <c r="AT242" i="1" s="1"/>
  <c r="AO78" i="2"/>
  <c r="AO242" i="1" s="1"/>
  <c r="AN82" i="2"/>
  <c r="AU81" i="2"/>
  <c r="AN84" i="2"/>
  <c r="AN78" i="2"/>
  <c r="AP80" i="2"/>
  <c r="AQ83" i="2"/>
  <c r="X47" i="11"/>
  <c r="AQ33" i="11"/>
  <c r="AP88" i="11"/>
  <c r="AP24" i="11"/>
  <c r="AP27" i="11"/>
  <c r="AP26" i="11"/>
  <c r="AP30" i="11"/>
  <c r="AP31" i="11"/>
  <c r="AP28" i="11"/>
  <c r="AP29" i="11"/>
  <c r="AP25" i="11"/>
  <c r="AQ30" i="11"/>
  <c r="AQ31" i="11"/>
  <c r="AQ26" i="11"/>
  <c r="X71" i="11"/>
  <c r="AQ55" i="11"/>
  <c r="W49" i="11"/>
  <c r="AT33" i="11"/>
  <c r="AA88" i="11"/>
  <c r="AS11" i="11"/>
  <c r="R24" i="11"/>
  <c r="AO11" i="11"/>
  <c r="Z24" i="11"/>
  <c r="AE70" i="11"/>
  <c r="AC31" i="11"/>
  <c r="AC88" i="11"/>
  <c r="AD28" i="11"/>
  <c r="AD88" i="11"/>
  <c r="AL28" i="11"/>
  <c r="AL88" i="11"/>
  <c r="AE27" i="11"/>
  <c r="AE88" i="11"/>
  <c r="Y27" i="11"/>
  <c r="Y88" i="11"/>
  <c r="X31" i="11"/>
  <c r="X88" i="11"/>
  <c r="AG30" i="11"/>
  <c r="AG88" i="11"/>
  <c r="AB30" i="11"/>
  <c r="AB88" i="11"/>
  <c r="AF30" i="11"/>
  <c r="AF88" i="11"/>
  <c r="W24" i="11"/>
  <c r="W88" i="11"/>
  <c r="AK31" i="11"/>
  <c r="AK88" i="11"/>
  <c r="AJ30" i="11"/>
  <c r="AJ88" i="11"/>
  <c r="AH25" i="11"/>
  <c r="AH88" i="11"/>
  <c r="T29" i="11"/>
  <c r="G29" i="11"/>
  <c r="Z28" i="11"/>
  <c r="I25" i="11"/>
  <c r="I27" i="11"/>
  <c r="AA46" i="11"/>
  <c r="AD35" i="11"/>
  <c r="AA68" i="11"/>
  <c r="AA30" i="11"/>
  <c r="T31" i="11"/>
  <c r="Q27" i="11"/>
  <c r="Q29" i="11"/>
  <c r="T28" i="11"/>
  <c r="Q31" i="11"/>
  <c r="I31" i="11"/>
  <c r="Z27" i="11"/>
  <c r="AH28" i="11"/>
  <c r="W28" i="11"/>
  <c r="G31" i="11"/>
  <c r="J12" i="11"/>
  <c r="W26" i="11"/>
  <c r="G26" i="11"/>
  <c r="AB47" i="11"/>
  <c r="P69" i="11"/>
  <c r="T24" i="11"/>
  <c r="P30" i="11"/>
  <c r="I29" i="11"/>
  <c r="I30" i="11"/>
  <c r="R31" i="11"/>
  <c r="G25" i="11"/>
  <c r="AH26" i="11"/>
  <c r="AG31" i="11"/>
  <c r="Q25" i="11"/>
  <c r="AG29" i="11"/>
  <c r="T25" i="11"/>
  <c r="Q24" i="11"/>
  <c r="AI52" i="11"/>
  <c r="K69" i="11"/>
  <c r="E71" i="11"/>
  <c r="P24" i="11"/>
  <c r="R50" i="11"/>
  <c r="Z26" i="11"/>
  <c r="R47" i="11"/>
  <c r="AL71" i="11"/>
  <c r="Q47" i="11"/>
  <c r="L50" i="11"/>
  <c r="P71" i="11"/>
  <c r="R28" i="11"/>
  <c r="AA27" i="11"/>
  <c r="R26" i="11"/>
  <c r="P26" i="11"/>
  <c r="AG26" i="11"/>
  <c r="Z141" i="1"/>
  <c r="AG27" i="11"/>
  <c r="R29" i="11"/>
  <c r="AG24" i="11"/>
  <c r="R27" i="11"/>
  <c r="P29" i="11"/>
  <c r="AG28" i="11"/>
  <c r="L52" i="11"/>
  <c r="V28" i="11"/>
  <c r="L47" i="11"/>
  <c r="AB52" i="11"/>
  <c r="P73" i="11"/>
  <c r="G49" i="11"/>
  <c r="AE29" i="11"/>
  <c r="Z50" i="11"/>
  <c r="Z47" i="11"/>
  <c r="AE53" i="11"/>
  <c r="AE49" i="11"/>
  <c r="AL222" i="1"/>
  <c r="Z222" i="1"/>
  <c r="D214" i="1"/>
  <c r="O206" i="1"/>
  <c r="AF28" i="11"/>
  <c r="Q52" i="11"/>
  <c r="AK71" i="11"/>
  <c r="E73" i="11"/>
  <c r="AK73" i="11"/>
  <c r="G27" i="11"/>
  <c r="G30" i="11"/>
  <c r="Q30" i="11"/>
  <c r="AH30" i="11"/>
  <c r="T27" i="11"/>
  <c r="AH24" i="11"/>
  <c r="M28" i="11"/>
  <c r="F30" i="11"/>
  <c r="R52" i="11"/>
  <c r="AA72" i="11"/>
  <c r="E69" i="11"/>
  <c r="U71" i="11"/>
  <c r="AL72" i="11"/>
  <c r="T30" i="11"/>
  <c r="Q28" i="11"/>
  <c r="G28" i="11"/>
  <c r="AL73" i="11"/>
  <c r="W51" i="11"/>
  <c r="Q50" i="11"/>
  <c r="AI49" i="11"/>
  <c r="X28" i="11"/>
  <c r="D52" i="11"/>
  <c r="T52" i="11"/>
  <c r="Y31" i="11"/>
  <c r="G51" i="11"/>
  <c r="Y50" i="11"/>
  <c r="R25" i="11"/>
  <c r="P25" i="11"/>
  <c r="AG25" i="11"/>
  <c r="H28" i="11"/>
  <c r="H30" i="11"/>
  <c r="E28" i="11"/>
  <c r="Z52" i="11"/>
  <c r="G52" i="11"/>
  <c r="P27" i="11"/>
  <c r="P31" i="11"/>
  <c r="R30" i="11"/>
  <c r="R12" i="11"/>
  <c r="T50" i="11"/>
  <c r="H69" i="11"/>
  <c r="X69" i="11"/>
  <c r="F69" i="11"/>
  <c r="K71" i="11"/>
  <c r="D47" i="11"/>
  <c r="T47" i="11"/>
  <c r="H73" i="11"/>
  <c r="X73" i="11"/>
  <c r="Y47" i="11"/>
  <c r="F71" i="11"/>
  <c r="O53" i="11"/>
  <c r="K72" i="11"/>
  <c r="Y52" i="11"/>
  <c r="AJ190" i="1"/>
  <c r="D46" i="11"/>
  <c r="Z49" i="11"/>
  <c r="Q12" i="11"/>
  <c r="AL68" i="11"/>
  <c r="P230" i="1"/>
  <c r="I47" i="11"/>
  <c r="AD71" i="11"/>
  <c r="N73" i="11"/>
  <c r="S52" i="11"/>
  <c r="O69" i="11"/>
  <c r="O71" i="11"/>
  <c r="W73" i="11"/>
  <c r="I50" i="11"/>
  <c r="I52" i="11"/>
  <c r="Y74" i="11"/>
  <c r="W27" i="11"/>
  <c r="W29" i="11"/>
  <c r="W30" i="11"/>
  <c r="O70" i="11"/>
  <c r="C73" i="11"/>
  <c r="AA73" i="11"/>
  <c r="C75" i="11"/>
  <c r="X29" i="11"/>
  <c r="I28" i="11"/>
  <c r="M181" i="1"/>
  <c r="Z30" i="11"/>
  <c r="G46" i="11"/>
  <c r="W31" i="11"/>
  <c r="S51" i="11"/>
  <c r="X30" i="11"/>
  <c r="D70" i="11"/>
  <c r="Y198" i="1"/>
  <c r="F28" i="11"/>
  <c r="Z31" i="11"/>
  <c r="G47" i="11"/>
  <c r="M69" i="11"/>
  <c r="F181" i="1"/>
  <c r="AH190" i="1"/>
  <c r="AA28" i="11"/>
  <c r="AA31" i="11"/>
  <c r="S47" i="11"/>
  <c r="S49" i="11"/>
  <c r="K73" i="11"/>
  <c r="AB51" i="11"/>
  <c r="U214" i="1"/>
  <c r="S53" i="11"/>
  <c r="P190" i="1"/>
  <c r="X222" i="1"/>
  <c r="AA29" i="11"/>
  <c r="W25" i="11"/>
  <c r="J25" i="11"/>
  <c r="M30" i="11"/>
  <c r="N30" i="11"/>
  <c r="AH52" i="11"/>
  <c r="AD69" i="11"/>
  <c r="N71" i="11"/>
  <c r="AI70" i="11"/>
  <c r="AE71" i="11"/>
  <c r="X230" i="1"/>
  <c r="M73" i="11"/>
  <c r="N74" i="11"/>
  <c r="AF74" i="11"/>
  <c r="J28" i="11"/>
  <c r="J30" i="11"/>
  <c r="Z46" i="11"/>
  <c r="AI51" i="11"/>
  <c r="H206" i="1"/>
  <c r="W222" i="1"/>
  <c r="O24" i="11"/>
  <c r="J31" i="11"/>
  <c r="AH12" i="11"/>
  <c r="AF69" i="11"/>
  <c r="AF71" i="11"/>
  <c r="AF73" i="11"/>
  <c r="AH47" i="11"/>
  <c r="N69" i="11"/>
  <c r="AD73" i="11"/>
  <c r="G68" i="11"/>
  <c r="AF70" i="11"/>
  <c r="Z12" i="11"/>
  <c r="AK46" i="11"/>
  <c r="Q181" i="1"/>
  <c r="AG181" i="1"/>
  <c r="N28" i="11"/>
  <c r="AL30" i="11"/>
  <c r="G73" i="11"/>
  <c r="AH206" i="1"/>
  <c r="K28" i="11"/>
  <c r="W198" i="1"/>
  <c r="AI206" i="1"/>
  <c r="N70" i="11"/>
  <c r="AD74" i="11"/>
  <c r="AI47" i="11"/>
  <c r="Q46" i="11"/>
  <c r="AC230" i="1"/>
  <c r="AD72" i="11"/>
  <c r="AI53" i="11"/>
  <c r="AJ214" i="1"/>
  <c r="AJ230" i="1"/>
  <c r="I26" i="11"/>
  <c r="Y25" i="11"/>
  <c r="D29" i="11"/>
  <c r="H46" i="11"/>
  <c r="AJ50" i="11"/>
  <c r="AJ68" i="11"/>
  <c r="AJ70" i="11"/>
  <c r="Y29" i="11"/>
  <c r="AK30" i="11"/>
  <c r="AG47" i="11"/>
  <c r="AH50" i="11"/>
  <c r="V69" i="11"/>
  <c r="AH70" i="11"/>
  <c r="R74" i="11"/>
  <c r="T190" i="1"/>
  <c r="D206" i="1"/>
  <c r="AC69" i="11"/>
  <c r="AC73" i="11"/>
  <c r="V181" i="1"/>
  <c r="J222" i="1"/>
  <c r="O27" i="11"/>
  <c r="C49" i="11"/>
  <c r="C69" i="11"/>
  <c r="AF29" i="11"/>
  <c r="AF31" i="11"/>
  <c r="Y28" i="11"/>
  <c r="Y30" i="11"/>
  <c r="M198" i="1"/>
  <c r="AK214" i="1"/>
  <c r="Y222" i="1"/>
  <c r="F72" i="11"/>
  <c r="AF190" i="1"/>
  <c r="X206" i="1"/>
  <c r="H222" i="1"/>
  <c r="F222" i="1"/>
  <c r="S46" i="11"/>
  <c r="J26" i="11"/>
  <c r="Y24" i="11"/>
  <c r="H49" i="11"/>
  <c r="P51" i="11"/>
  <c r="AJ47" i="11"/>
  <c r="AJ72" i="11"/>
  <c r="E46" i="11"/>
  <c r="I198" i="1"/>
  <c r="M206" i="1"/>
  <c r="AD30" i="11"/>
  <c r="J47" i="11"/>
  <c r="J52" i="11"/>
  <c r="AH74" i="11"/>
  <c r="W47" i="11"/>
  <c r="C52" i="11"/>
  <c r="C74" i="11"/>
  <c r="H181" i="1"/>
  <c r="X181" i="1"/>
  <c r="D190" i="1"/>
  <c r="L206" i="1"/>
  <c r="AG50" i="11"/>
  <c r="Y68" i="11"/>
  <c r="AC71" i="11"/>
  <c r="Y72" i="11"/>
  <c r="AL198" i="1"/>
  <c r="AD214" i="1"/>
  <c r="K31" i="11"/>
  <c r="G181" i="1"/>
  <c r="AE72" i="11"/>
  <c r="X72" i="11"/>
  <c r="L181" i="1"/>
  <c r="AC68" i="11"/>
  <c r="AC70" i="11"/>
  <c r="Z214" i="1"/>
  <c r="AD222" i="1"/>
  <c r="O28" i="11"/>
  <c r="O31" i="11"/>
  <c r="O26" i="11"/>
  <c r="J24" i="11"/>
  <c r="Y26" i="11"/>
  <c r="Q70" i="11"/>
  <c r="H71" i="11"/>
  <c r="J27" i="11"/>
  <c r="J29" i="11"/>
  <c r="F46" i="11"/>
  <c r="J50" i="11"/>
  <c r="F51" i="11"/>
  <c r="Z68" i="11"/>
  <c r="AH68" i="11"/>
  <c r="V71" i="11"/>
  <c r="Z72" i="11"/>
  <c r="AG52" i="11"/>
  <c r="U69" i="11"/>
  <c r="Z190" i="1"/>
  <c r="F198" i="1"/>
  <c r="V198" i="1"/>
  <c r="N214" i="1"/>
  <c r="O29" i="11"/>
  <c r="O181" i="1"/>
  <c r="AE181" i="1"/>
  <c r="K190" i="1"/>
  <c r="W52" i="11"/>
  <c r="AA71" i="11"/>
  <c r="Y12" i="11"/>
  <c r="AJ46" i="11"/>
  <c r="Y190" i="1"/>
  <c r="I206" i="1"/>
  <c r="E214" i="1"/>
  <c r="M230" i="1"/>
  <c r="AH46" i="11"/>
  <c r="AH51" i="11"/>
  <c r="F68" i="11"/>
  <c r="O30" i="11"/>
  <c r="W46" i="11"/>
  <c r="AA69" i="11"/>
  <c r="C71" i="11"/>
  <c r="D181" i="1"/>
  <c r="T214" i="1"/>
  <c r="L230" i="1"/>
  <c r="U68" i="11"/>
  <c r="K230" i="1"/>
  <c r="C68" i="11"/>
  <c r="Z25" i="11"/>
  <c r="P12" i="11"/>
  <c r="L12" i="11"/>
  <c r="L26" i="11"/>
  <c r="L24" i="11"/>
  <c r="L25" i="11"/>
  <c r="L27" i="11"/>
  <c r="L31" i="11"/>
  <c r="H34" i="11"/>
  <c r="H88" i="11"/>
  <c r="H48" i="11"/>
  <c r="P52" i="11"/>
  <c r="P34" i="11"/>
  <c r="P88" i="11"/>
  <c r="P48" i="11"/>
  <c r="X46" i="11"/>
  <c r="P49" i="11"/>
  <c r="AF49" i="11"/>
  <c r="H51" i="11"/>
  <c r="X51" i="11"/>
  <c r="P53" i="11"/>
  <c r="D78" i="11"/>
  <c r="D56" i="11"/>
  <c r="D75" i="11"/>
  <c r="T68" i="11"/>
  <c r="AB56" i="11"/>
  <c r="AB78" i="11"/>
  <c r="AB75" i="11"/>
  <c r="AK28" i="11"/>
  <c r="AC30" i="11"/>
  <c r="U46" i="11"/>
  <c r="AC34" i="11"/>
  <c r="AC48" i="11"/>
  <c r="M190" i="1"/>
  <c r="AC190" i="1"/>
  <c r="E206" i="1"/>
  <c r="U206" i="1"/>
  <c r="AK206" i="1"/>
  <c r="Q214" i="1"/>
  <c r="AG214" i="1"/>
  <c r="AL12" i="11"/>
  <c r="AL26" i="11"/>
  <c r="AL24" i="11"/>
  <c r="AL25" i="11"/>
  <c r="V46" i="11"/>
  <c r="V88" i="11"/>
  <c r="V34" i="11"/>
  <c r="V48" i="11"/>
  <c r="AL46" i="11"/>
  <c r="R68" i="11"/>
  <c r="R78" i="11"/>
  <c r="R56" i="11"/>
  <c r="R75" i="11"/>
  <c r="J70" i="11"/>
  <c r="Z70" i="11"/>
  <c r="R72" i="11"/>
  <c r="AH72" i="11"/>
  <c r="K46" i="11"/>
  <c r="AA34" i="11"/>
  <c r="AA48" i="11"/>
  <c r="AA50" i="11"/>
  <c r="S68" i="11"/>
  <c r="AI56" i="11"/>
  <c r="AI78" i="11"/>
  <c r="AI75" i="11"/>
  <c r="S70" i="11"/>
  <c r="AI74" i="11"/>
  <c r="L190" i="1"/>
  <c r="AB190" i="1"/>
  <c r="H198" i="1"/>
  <c r="X198" i="1"/>
  <c r="P214" i="1"/>
  <c r="AF214" i="1"/>
  <c r="H230" i="1"/>
  <c r="E12" i="11"/>
  <c r="E24" i="11"/>
  <c r="E25" i="11"/>
  <c r="E26" i="11"/>
  <c r="M49" i="11"/>
  <c r="AC49" i="11"/>
  <c r="E51" i="11"/>
  <c r="AK51" i="11"/>
  <c r="M53" i="11"/>
  <c r="AC53" i="11"/>
  <c r="I68" i="11"/>
  <c r="Q72" i="11"/>
  <c r="Q78" i="11"/>
  <c r="Q56" i="11"/>
  <c r="Q75" i="11"/>
  <c r="Y70" i="11"/>
  <c r="AG72" i="11"/>
  <c r="AG74" i="11"/>
  <c r="V12" i="11"/>
  <c r="V26" i="11"/>
  <c r="V24" i="11"/>
  <c r="V25" i="11"/>
  <c r="N181" i="1"/>
  <c r="AD181" i="1"/>
  <c r="F230" i="1"/>
  <c r="V230" i="1"/>
  <c r="AL230" i="1"/>
  <c r="S26" i="11"/>
  <c r="S12" i="11"/>
  <c r="S25" i="11"/>
  <c r="S24" i="11"/>
  <c r="O198" i="1"/>
  <c r="AE12" i="11"/>
  <c r="AE25" i="11"/>
  <c r="AE24" i="11"/>
  <c r="AE26" i="11"/>
  <c r="O46" i="11"/>
  <c r="AE34" i="11"/>
  <c r="AE48" i="11"/>
  <c r="O50" i="11"/>
  <c r="AE52" i="11"/>
  <c r="AA53" i="11"/>
  <c r="G78" i="11"/>
  <c r="G56" i="11"/>
  <c r="G75" i="11"/>
  <c r="AI69" i="11"/>
  <c r="W72" i="11"/>
  <c r="G74" i="11"/>
  <c r="AF25" i="11"/>
  <c r="AF12" i="11"/>
  <c r="AF26" i="11"/>
  <c r="AF24" i="11"/>
  <c r="AF27" i="11"/>
  <c r="AB28" i="11"/>
  <c r="T46" i="11"/>
  <c r="AB50" i="11"/>
  <c r="AB34" i="11"/>
  <c r="AB48" i="11"/>
  <c r="X56" i="11"/>
  <c r="X78" i="11"/>
  <c r="X75" i="11"/>
  <c r="E29" i="11"/>
  <c r="AK29" i="11"/>
  <c r="I88" i="11"/>
  <c r="I34" i="11"/>
  <c r="I48" i="11"/>
  <c r="Y46" i="11"/>
  <c r="AG34" i="11"/>
  <c r="AG48" i="11"/>
  <c r="M47" i="11"/>
  <c r="AC47" i="11"/>
  <c r="E181" i="1"/>
  <c r="Q190" i="1"/>
  <c r="F27" i="11"/>
  <c r="AL27" i="11"/>
  <c r="AL29" i="11"/>
  <c r="AL31" i="11"/>
  <c r="R46" i="11"/>
  <c r="Z34" i="11"/>
  <c r="Z48" i="11"/>
  <c r="R49" i="11"/>
  <c r="AH49" i="11"/>
  <c r="N50" i="11"/>
  <c r="AD50" i="11"/>
  <c r="J51" i="11"/>
  <c r="Z51" i="11"/>
  <c r="F52" i="11"/>
  <c r="V52" i="11"/>
  <c r="F56" i="11"/>
  <c r="F78" i="11"/>
  <c r="F75" i="11"/>
  <c r="AD56" i="11"/>
  <c r="AD78" i="11"/>
  <c r="AD75" i="11"/>
  <c r="N72" i="11"/>
  <c r="G34" i="11"/>
  <c r="G88" i="11"/>
  <c r="G48" i="11"/>
  <c r="O52" i="11"/>
  <c r="O68" i="11"/>
  <c r="W70" i="11"/>
  <c r="S71" i="11"/>
  <c r="O72" i="11"/>
  <c r="AB141" i="1"/>
  <c r="H190" i="1"/>
  <c r="X190" i="1"/>
  <c r="D198" i="1"/>
  <c r="T198" i="1"/>
  <c r="AJ198" i="1"/>
  <c r="P206" i="1"/>
  <c r="AF206" i="1"/>
  <c r="L214" i="1"/>
  <c r="AB214" i="1"/>
  <c r="D230" i="1"/>
  <c r="T230" i="1"/>
  <c r="AG49" i="11"/>
  <c r="M50" i="11"/>
  <c r="AC50" i="11"/>
  <c r="I51" i="11"/>
  <c r="Y51" i="11"/>
  <c r="E52" i="11"/>
  <c r="AC52" i="11"/>
  <c r="I53" i="11"/>
  <c r="E56" i="11"/>
  <c r="E78" i="11"/>
  <c r="E75" i="11"/>
  <c r="N206" i="1"/>
  <c r="AD206" i="1"/>
  <c r="S29" i="11"/>
  <c r="K214" i="1"/>
  <c r="G222" i="1"/>
  <c r="C230" i="1"/>
  <c r="K30" i="11"/>
  <c r="S34" i="11"/>
  <c r="S88" i="11"/>
  <c r="S48" i="11"/>
  <c r="O47" i="11"/>
  <c r="C50" i="11"/>
  <c r="AI50" i="11"/>
  <c r="AE51" i="11"/>
  <c r="AA52" i="11"/>
  <c r="W53" i="11"/>
  <c r="G12" i="11"/>
  <c r="O12" i="11"/>
  <c r="T12" i="11"/>
  <c r="AB12" i="11"/>
  <c r="AB26" i="11"/>
  <c r="AB24" i="11"/>
  <c r="AB25" i="11"/>
  <c r="AB27" i="11"/>
  <c r="AB29" i="11"/>
  <c r="AF51" i="11"/>
  <c r="AF34" i="11"/>
  <c r="AF48" i="11"/>
  <c r="L68" i="11"/>
  <c r="T70" i="11"/>
  <c r="L72" i="11"/>
  <c r="L74" i="11"/>
  <c r="U12" i="11"/>
  <c r="U26" i="11"/>
  <c r="U24" i="11"/>
  <c r="U25" i="11"/>
  <c r="U52" i="11"/>
  <c r="U34" i="11"/>
  <c r="U88" i="11"/>
  <c r="U48" i="11"/>
  <c r="E190" i="1"/>
  <c r="Q198" i="1"/>
  <c r="N46" i="11"/>
  <c r="AL34" i="11"/>
  <c r="AL48" i="11"/>
  <c r="N49" i="11"/>
  <c r="AD49" i="11"/>
  <c r="AL51" i="11"/>
  <c r="J68" i="11"/>
  <c r="AJ12" i="11"/>
  <c r="AI12" i="11"/>
  <c r="AI24" i="11"/>
  <c r="AI26" i="11"/>
  <c r="AI25" i="11"/>
  <c r="K34" i="11"/>
  <c r="K88" i="11"/>
  <c r="K48" i="11"/>
  <c r="S72" i="11"/>
  <c r="S78" i="11"/>
  <c r="S56" i="11"/>
  <c r="S75" i="11"/>
  <c r="M12" i="11"/>
  <c r="M25" i="11"/>
  <c r="M26" i="11"/>
  <c r="M24" i="11"/>
  <c r="I72" i="11"/>
  <c r="I56" i="11"/>
  <c r="I78" i="11"/>
  <c r="I75" i="11"/>
  <c r="AG68" i="11"/>
  <c r="F29" i="11"/>
  <c r="C28" i="11"/>
  <c r="AI28" i="11"/>
  <c r="AI31" i="11"/>
  <c r="R73" i="11"/>
  <c r="O88" i="11"/>
  <c r="O34" i="11"/>
  <c r="O48" i="11"/>
  <c r="W68" i="11"/>
  <c r="AJ28" i="11"/>
  <c r="L46" i="11"/>
  <c r="T34" i="11"/>
  <c r="T88" i="11"/>
  <c r="T48" i="11"/>
  <c r="H47" i="11"/>
  <c r="T49" i="11"/>
  <c r="P50" i="11"/>
  <c r="AF50" i="11"/>
  <c r="L51" i="11"/>
  <c r="H52" i="11"/>
  <c r="AF52" i="11"/>
  <c r="H68" i="11"/>
  <c r="P56" i="11"/>
  <c r="P78" i="11"/>
  <c r="P75" i="11"/>
  <c r="D69" i="11"/>
  <c r="T69" i="11"/>
  <c r="AJ69" i="11"/>
  <c r="P70" i="11"/>
  <c r="AB71" i="11"/>
  <c r="D73" i="11"/>
  <c r="P74" i="11"/>
  <c r="U27" i="11"/>
  <c r="M29" i="11"/>
  <c r="E31" i="11"/>
  <c r="Y48" i="11"/>
  <c r="Y34" i="11"/>
  <c r="N27" i="11"/>
  <c r="N29" i="11"/>
  <c r="R48" i="11"/>
  <c r="R34" i="11"/>
  <c r="R88" i="11"/>
  <c r="F47" i="11"/>
  <c r="V47" i="11"/>
  <c r="AL47" i="11"/>
  <c r="V72" i="11"/>
  <c r="V78" i="11"/>
  <c r="V56" i="11"/>
  <c r="V75" i="11"/>
  <c r="J69" i="11"/>
  <c r="Z69" i="11"/>
  <c r="Z71" i="11"/>
  <c r="Z73" i="11"/>
  <c r="V74" i="11"/>
  <c r="K47" i="11"/>
  <c r="K49" i="11"/>
  <c r="C51" i="11"/>
  <c r="O78" i="11"/>
  <c r="O56" i="11"/>
  <c r="O75" i="11"/>
  <c r="AE69" i="11"/>
  <c r="AE56" i="11"/>
  <c r="AE78" i="11"/>
  <c r="AE75" i="11"/>
  <c r="M78" i="11"/>
  <c r="M75" i="11"/>
  <c r="AK69" i="11"/>
  <c r="AK78" i="11"/>
  <c r="AK56" i="11"/>
  <c r="AK75" i="11"/>
  <c r="Q69" i="11"/>
  <c r="AG69" i="11"/>
  <c r="M70" i="11"/>
  <c r="I71" i="11"/>
  <c r="E72" i="11"/>
  <c r="AK72" i="11"/>
  <c r="Q73" i="11"/>
  <c r="M74" i="11"/>
  <c r="J230" i="1"/>
  <c r="AI27" i="11"/>
  <c r="AE28" i="11"/>
  <c r="S181" i="1"/>
  <c r="AI181" i="1"/>
  <c r="K198" i="1"/>
  <c r="AA198" i="1"/>
  <c r="AA230" i="1"/>
  <c r="V73" i="11"/>
  <c r="K68" i="11"/>
  <c r="AA56" i="11"/>
  <c r="AA78" i="11"/>
  <c r="AA75" i="11"/>
  <c r="K70" i="11"/>
  <c r="G71" i="11"/>
  <c r="C72" i="11"/>
  <c r="O73" i="11"/>
  <c r="AJ24" i="11"/>
  <c r="AJ25" i="11"/>
  <c r="AJ26" i="11"/>
  <c r="AJ27" i="11"/>
  <c r="AJ29" i="11"/>
  <c r="AB31" i="11"/>
  <c r="X34" i="11"/>
  <c r="X48" i="11"/>
  <c r="AF46" i="11"/>
  <c r="X49" i="11"/>
  <c r="X53" i="11"/>
  <c r="M56" i="11"/>
  <c r="L56" i="11"/>
  <c r="L78" i="11"/>
  <c r="L75" i="11"/>
  <c r="T72" i="11"/>
  <c r="T56" i="11"/>
  <c r="T78" i="11"/>
  <c r="T75" i="11"/>
  <c r="AC12" i="11"/>
  <c r="AC25" i="11"/>
  <c r="AC24" i="11"/>
  <c r="AC26" i="11"/>
  <c r="U28" i="11"/>
  <c r="M34" i="11"/>
  <c r="M88" i="11"/>
  <c r="M48" i="11"/>
  <c r="I214" i="1"/>
  <c r="Q230" i="1"/>
  <c r="AG230" i="1"/>
  <c r="N88" i="11"/>
  <c r="N34" i="11"/>
  <c r="N48" i="11"/>
  <c r="AD46" i="11"/>
  <c r="AD34" i="11"/>
  <c r="AD48" i="11"/>
  <c r="J56" i="11"/>
  <c r="J78" i="11"/>
  <c r="J75" i="11"/>
  <c r="J72" i="11"/>
  <c r="K50" i="11"/>
  <c r="E49" i="11"/>
  <c r="U49" i="11"/>
  <c r="M51" i="11"/>
  <c r="AC51" i="11"/>
  <c r="E53" i="11"/>
  <c r="U53" i="11"/>
  <c r="AK53" i="11"/>
  <c r="AG56" i="11"/>
  <c r="AG78" i="11"/>
  <c r="AG75" i="11"/>
  <c r="AG70" i="11"/>
  <c r="I74" i="11"/>
  <c r="F12" i="11"/>
  <c r="F26" i="11"/>
  <c r="F24" i="11"/>
  <c r="F25" i="11"/>
  <c r="C30" i="11"/>
  <c r="C31" i="11"/>
  <c r="C24" i="11"/>
  <c r="C25" i="11"/>
  <c r="C26" i="11"/>
  <c r="AA51" i="11"/>
  <c r="K53" i="11"/>
  <c r="W56" i="11"/>
  <c r="W78" i="11"/>
  <c r="W75" i="11"/>
  <c r="S69" i="11"/>
  <c r="W74" i="11"/>
  <c r="H12" i="11"/>
  <c r="H25" i="11"/>
  <c r="H24" i="11"/>
  <c r="H26" i="11"/>
  <c r="L28" i="11"/>
  <c r="H29" i="11"/>
  <c r="L30" i="11"/>
  <c r="H31" i="11"/>
  <c r="L88" i="11"/>
  <c r="L34" i="11"/>
  <c r="L48" i="11"/>
  <c r="H56" i="11"/>
  <c r="H78" i="11"/>
  <c r="H75" i="11"/>
  <c r="AC27" i="11"/>
  <c r="U29" i="11"/>
  <c r="M31" i="11"/>
  <c r="Q88" i="11"/>
  <c r="Q34" i="11"/>
  <c r="Q48" i="11"/>
  <c r="E47" i="11"/>
  <c r="U47" i="11"/>
  <c r="AK47" i="11"/>
  <c r="V27" i="11"/>
  <c r="V29" i="11"/>
  <c r="J34" i="11"/>
  <c r="J88" i="11"/>
  <c r="J48" i="11"/>
  <c r="J49" i="11"/>
  <c r="V50" i="11"/>
  <c r="AL50" i="11"/>
  <c r="R51" i="11"/>
  <c r="N52" i="11"/>
  <c r="AD52" i="11"/>
  <c r="J53" i="11"/>
  <c r="N78" i="11"/>
  <c r="N56" i="11"/>
  <c r="N75" i="11"/>
  <c r="AE30" i="11"/>
  <c r="G70" i="11"/>
  <c r="AI71" i="11"/>
  <c r="AI73" i="11"/>
  <c r="AE74" i="11"/>
  <c r="I49" i="11"/>
  <c r="Y49" i="11"/>
  <c r="U50" i="11"/>
  <c r="AK50" i="11"/>
  <c r="Q51" i="11"/>
  <c r="AG51" i="11"/>
  <c r="M52" i="11"/>
  <c r="Q53" i="11"/>
  <c r="AG53" i="11"/>
  <c r="R181" i="1"/>
  <c r="Z198" i="1"/>
  <c r="F206" i="1"/>
  <c r="V206" i="1"/>
  <c r="AL206" i="1"/>
  <c r="AH214" i="1"/>
  <c r="N222" i="1"/>
  <c r="C29" i="11"/>
  <c r="AI29" i="11"/>
  <c r="AE31" i="11"/>
  <c r="C214" i="1"/>
  <c r="AI34" i="11"/>
  <c r="AI48" i="11"/>
  <c r="AE47" i="11"/>
  <c r="O51" i="11"/>
  <c r="K52" i="11"/>
  <c r="G53" i="11"/>
  <c r="K56" i="11"/>
  <c r="K78" i="11"/>
  <c r="K75" i="11"/>
  <c r="I12" i="11"/>
  <c r="D30" i="11"/>
  <c r="D12" i="11"/>
  <c r="D24" i="11"/>
  <c r="D25" i="11"/>
  <c r="D26" i="11"/>
  <c r="D27" i="11"/>
  <c r="L29" i="11"/>
  <c r="D31" i="11"/>
  <c r="AJ31" i="11"/>
  <c r="AB68" i="11"/>
  <c r="AJ56" i="11"/>
  <c r="AJ78" i="11"/>
  <c r="AJ75" i="11"/>
  <c r="L70" i="11"/>
  <c r="AB70" i="11"/>
  <c r="D72" i="11"/>
  <c r="AB72" i="11"/>
  <c r="D74" i="11"/>
  <c r="T74" i="11"/>
  <c r="AJ74" i="11"/>
  <c r="AK12" i="11"/>
  <c r="AK26" i="11"/>
  <c r="AK24" i="11"/>
  <c r="AK25" i="11"/>
  <c r="AC28" i="11"/>
  <c r="U30" i="11"/>
  <c r="E88" i="11"/>
  <c r="E34" i="11"/>
  <c r="E48" i="11"/>
  <c r="AK34" i="11"/>
  <c r="AK48" i="11"/>
  <c r="AD31" i="11"/>
  <c r="AD12" i="11"/>
  <c r="AD24" i="11"/>
  <c r="AD25" i="11"/>
  <c r="AD26" i="11"/>
  <c r="F34" i="11"/>
  <c r="F88" i="11"/>
  <c r="F48" i="11"/>
  <c r="F49" i="11"/>
  <c r="V49" i="11"/>
  <c r="AL49" i="11"/>
  <c r="N51" i="11"/>
  <c r="AD51" i="11"/>
  <c r="F53" i="11"/>
  <c r="V53" i="11"/>
  <c r="AL53" i="11"/>
  <c r="Z56" i="11"/>
  <c r="Z78" i="11"/>
  <c r="Z75" i="11"/>
  <c r="AH78" i="11"/>
  <c r="AH56" i="11"/>
  <c r="AH75" i="11"/>
  <c r="AI30" i="11"/>
  <c r="S74" i="11"/>
  <c r="H214" i="1"/>
  <c r="T222" i="1"/>
  <c r="AJ222" i="1"/>
  <c r="AF230" i="1"/>
  <c r="AK49" i="11"/>
  <c r="Q68" i="11"/>
  <c r="Y78" i="11"/>
  <c r="Y56" i="11"/>
  <c r="Y75" i="11"/>
  <c r="N12" i="11"/>
  <c r="N25" i="11"/>
  <c r="N24" i="11"/>
  <c r="N26" i="11"/>
  <c r="AD198" i="1"/>
  <c r="J206" i="1"/>
  <c r="Z206" i="1"/>
  <c r="F214" i="1"/>
  <c r="V214" i="1"/>
  <c r="AL214" i="1"/>
  <c r="R222" i="1"/>
  <c r="AH222" i="1"/>
  <c r="K12" i="11"/>
  <c r="K26" i="11"/>
  <c r="K24" i="11"/>
  <c r="K25" i="11"/>
  <c r="S28" i="11"/>
  <c r="S31" i="11"/>
  <c r="C238" i="1"/>
  <c r="C88" i="11"/>
  <c r="C48" i="11"/>
  <c r="C47" i="11"/>
  <c r="C46" i="11"/>
  <c r="AE46" i="11"/>
  <c r="X12" i="11"/>
  <c r="X25" i="11"/>
  <c r="X24" i="11"/>
  <c r="X26" i="11"/>
  <c r="X27" i="11"/>
  <c r="D50" i="11"/>
  <c r="D34" i="11"/>
  <c r="D88" i="11"/>
  <c r="D48" i="11"/>
  <c r="AB46" i="11"/>
  <c r="AJ52" i="11"/>
  <c r="AJ34" i="11"/>
  <c r="AJ48" i="11"/>
  <c r="P47" i="11"/>
  <c r="AF47" i="11"/>
  <c r="L49" i="11"/>
  <c r="AB49" i="11"/>
  <c r="H50" i="11"/>
  <c r="X50" i="11"/>
  <c r="D51" i="11"/>
  <c r="AJ51" i="11"/>
  <c r="X52" i="11"/>
  <c r="D53" i="11"/>
  <c r="T53" i="11"/>
  <c r="AJ53" i="11"/>
  <c r="X68" i="11"/>
  <c r="AF78" i="11"/>
  <c r="AF56" i="11"/>
  <c r="AF75" i="11"/>
  <c r="L69" i="11"/>
  <c r="AB69" i="11"/>
  <c r="H70" i="11"/>
  <c r="X70" i="11"/>
  <c r="D71" i="11"/>
  <c r="T71" i="11"/>
  <c r="AJ71" i="11"/>
  <c r="P72" i="11"/>
  <c r="AF72" i="11"/>
  <c r="L73" i="11"/>
  <c r="AB73" i="11"/>
  <c r="H74" i="11"/>
  <c r="X74" i="11"/>
  <c r="E27" i="11"/>
  <c r="AK27" i="11"/>
  <c r="AC29" i="11"/>
  <c r="U31" i="11"/>
  <c r="E198" i="1"/>
  <c r="U198" i="1"/>
  <c r="AK198" i="1"/>
  <c r="M214" i="1"/>
  <c r="AC214" i="1"/>
  <c r="I222" i="1"/>
  <c r="E230" i="1"/>
  <c r="U230" i="1"/>
  <c r="AK230" i="1"/>
  <c r="AD27" i="11"/>
  <c r="AD29" i="11"/>
  <c r="V31" i="11"/>
  <c r="AH48" i="11"/>
  <c r="AH34" i="11"/>
  <c r="N47" i="11"/>
  <c r="AD47" i="11"/>
  <c r="AD68" i="11"/>
  <c r="AL78" i="11"/>
  <c r="AL56" i="11"/>
  <c r="AL75" i="11"/>
  <c r="R69" i="11"/>
  <c r="AH69" i="11"/>
  <c r="V70" i="11"/>
  <c r="AL70" i="11"/>
  <c r="R71" i="11"/>
  <c r="AH71" i="11"/>
  <c r="J73" i="11"/>
  <c r="F74" i="11"/>
  <c r="AL74" i="11"/>
  <c r="W34" i="11"/>
  <c r="W48" i="11"/>
  <c r="AA47" i="11"/>
  <c r="AA49" i="11"/>
  <c r="W50" i="11"/>
  <c r="AE68" i="11"/>
  <c r="P222" i="1"/>
  <c r="AF222" i="1"/>
  <c r="AB230" i="1"/>
  <c r="M68" i="11"/>
  <c r="U73" i="11"/>
  <c r="U56" i="11"/>
  <c r="U78" i="11"/>
  <c r="U75" i="11"/>
  <c r="AC56" i="11"/>
  <c r="AC78" i="11"/>
  <c r="AC75" i="11"/>
  <c r="I69" i="11"/>
  <c r="Y69" i="11"/>
  <c r="E70" i="11"/>
  <c r="U70" i="11"/>
  <c r="AK70" i="11"/>
  <c r="Q71" i="11"/>
  <c r="AG71" i="11"/>
  <c r="M72" i="11"/>
  <c r="AC72" i="11"/>
  <c r="I73" i="11"/>
  <c r="Y73" i="11"/>
  <c r="E74" i="11"/>
  <c r="U74" i="11"/>
  <c r="AK74" i="11"/>
  <c r="J181" i="1"/>
  <c r="Z181" i="1"/>
  <c r="F190" i="1"/>
  <c r="S27" i="11"/>
  <c r="K29" i="11"/>
  <c r="AA141" i="1"/>
  <c r="K181" i="1"/>
  <c r="S198" i="1"/>
  <c r="AI198" i="1"/>
  <c r="F73" i="11"/>
  <c r="J74" i="11"/>
  <c r="AA26" i="11"/>
  <c r="AA12" i="11"/>
  <c r="AA24" i="11"/>
  <c r="AA25" i="11"/>
  <c r="G69" i="11"/>
  <c r="C70" i="11"/>
  <c r="AA70" i="11"/>
  <c r="W71" i="11"/>
  <c r="AI72" i="11"/>
  <c r="AE73" i="11"/>
  <c r="AA74" i="11"/>
  <c r="W12" i="11"/>
  <c r="AG12" i="11"/>
  <c r="V70" i="1"/>
  <c r="R70" i="1"/>
  <c r="N70" i="1"/>
  <c r="J70" i="1"/>
  <c r="F70" i="1"/>
  <c r="V54" i="1"/>
  <c r="U54" i="1"/>
  <c r="T54" i="1"/>
  <c r="R54" i="1"/>
  <c r="Q54" i="1"/>
  <c r="P54" i="1"/>
  <c r="N54" i="1"/>
  <c r="M54" i="1"/>
  <c r="L54" i="1"/>
  <c r="J54" i="1"/>
  <c r="I54" i="1"/>
  <c r="H54" i="1"/>
  <c r="F54" i="1"/>
  <c r="E54" i="1"/>
  <c r="D54" i="1"/>
  <c r="AK54" i="1"/>
  <c r="AC54" i="1"/>
  <c r="AI9" i="2"/>
  <c r="AH9" i="2"/>
  <c r="AE9" i="2"/>
  <c r="AD9" i="2"/>
  <c r="AA9" i="2"/>
  <c r="Z9" i="2"/>
  <c r="W9" i="2"/>
  <c r="V9" i="2"/>
  <c r="S9" i="2"/>
  <c r="R9" i="2"/>
  <c r="O9" i="2"/>
  <c r="N9" i="2"/>
  <c r="K9" i="2"/>
  <c r="J9" i="2"/>
  <c r="G9" i="2"/>
  <c r="F9" i="2"/>
  <c r="AL6" i="2"/>
  <c r="AI6" i="2"/>
  <c r="AH6" i="2"/>
  <c r="AE6" i="2"/>
  <c r="AD6" i="2"/>
  <c r="AA6" i="2"/>
  <c r="Z6" i="2"/>
  <c r="W6" i="2"/>
  <c r="V6" i="2"/>
  <c r="S6" i="2"/>
  <c r="R6" i="2"/>
  <c r="O6" i="2"/>
  <c r="N6" i="2"/>
  <c r="K6" i="2"/>
  <c r="J6" i="2"/>
  <c r="G6" i="2"/>
  <c r="F6" i="2"/>
  <c r="AQ25" i="11" l="1"/>
  <c r="AV30" i="11"/>
  <c r="AQ24" i="11"/>
  <c r="AQ88" i="11"/>
  <c r="AQ29" i="11"/>
  <c r="AX82" i="2"/>
  <c r="AQ27" i="11"/>
  <c r="AV24" i="11"/>
  <c r="AY82" i="2"/>
  <c r="AX81" i="2"/>
  <c r="AV25" i="11"/>
  <c r="AV28" i="11"/>
  <c r="AV88" i="11"/>
  <c r="AV26" i="11"/>
  <c r="AV29" i="11"/>
  <c r="AX86" i="2"/>
  <c r="AV31" i="11"/>
  <c r="AY81" i="2"/>
  <c r="AY79" i="2"/>
  <c r="AY86" i="2"/>
  <c r="AX85" i="2"/>
  <c r="AY85" i="2"/>
  <c r="AY83" i="2"/>
  <c r="AY84" i="2"/>
  <c r="AY11" i="11"/>
  <c r="AS88" i="11"/>
  <c r="AS24" i="11"/>
  <c r="AS30" i="11"/>
  <c r="AS29" i="11"/>
  <c r="AS25" i="11"/>
  <c r="AS26" i="11"/>
  <c r="AS31" i="11"/>
  <c r="AS27" i="11"/>
  <c r="AS28" i="11"/>
  <c r="AQ78" i="11"/>
  <c r="AQ71" i="11"/>
  <c r="AQ74" i="11"/>
  <c r="AQ69" i="11"/>
  <c r="AQ73" i="11"/>
  <c r="AQ75" i="11"/>
  <c r="AQ70" i="11"/>
  <c r="AQ68" i="11"/>
  <c r="AQ72" i="11"/>
  <c r="AN242" i="1"/>
  <c r="AX78" i="2"/>
  <c r="AX242" i="1" s="1"/>
  <c r="AO47" i="11"/>
  <c r="AO50" i="11"/>
  <c r="AO46" i="11"/>
  <c r="AO52" i="11"/>
  <c r="AO49" i="11"/>
  <c r="AO51" i="11"/>
  <c r="AO48" i="11"/>
  <c r="AO53" i="11"/>
  <c r="AN78" i="11"/>
  <c r="AN68" i="11"/>
  <c r="AN72" i="11"/>
  <c r="AN69" i="11"/>
  <c r="AN74" i="11"/>
  <c r="AN75" i="11"/>
  <c r="AN71" i="11"/>
  <c r="AN73" i="11"/>
  <c r="AN70" i="11"/>
  <c r="AX80" i="2"/>
  <c r="AP52" i="11"/>
  <c r="AP47" i="11"/>
  <c r="AP48" i="11"/>
  <c r="AP46" i="11"/>
  <c r="AP51" i="11"/>
  <c r="AP49" i="11"/>
  <c r="AP53" i="11"/>
  <c r="AP50" i="11"/>
  <c r="AP78" i="11"/>
  <c r="AP71" i="11"/>
  <c r="AP74" i="11"/>
  <c r="AP70" i="11"/>
  <c r="AP68" i="11"/>
  <c r="AP69" i="11"/>
  <c r="AP73" i="11"/>
  <c r="AP72" i="11"/>
  <c r="AP75" i="11"/>
  <c r="AQ50" i="11"/>
  <c r="AQ51" i="11"/>
  <c r="AQ47" i="11"/>
  <c r="AQ53" i="11"/>
  <c r="AQ52" i="11"/>
  <c r="AQ48" i="11"/>
  <c r="AQ49" i="11"/>
  <c r="AQ46" i="11"/>
  <c r="AX49" i="11"/>
  <c r="AX53" i="11"/>
  <c r="AX46" i="11"/>
  <c r="AX52" i="11"/>
  <c r="AX47" i="11"/>
  <c r="AX50" i="11"/>
  <c r="AX51" i="11"/>
  <c r="AX48" i="11"/>
  <c r="AY78" i="11"/>
  <c r="AY70" i="11"/>
  <c r="AY74" i="11"/>
  <c r="AY68" i="11"/>
  <c r="AY72" i="11"/>
  <c r="AY73" i="11"/>
  <c r="AY75" i="11"/>
  <c r="AY69" i="11"/>
  <c r="AY71" i="11"/>
  <c r="AO88" i="11"/>
  <c r="AO28" i="11"/>
  <c r="AO27" i="11"/>
  <c r="AO24" i="11"/>
  <c r="AO25" i="11"/>
  <c r="AO26" i="11"/>
  <c r="AO31" i="11"/>
  <c r="AO29" i="11"/>
  <c r="AO30" i="11"/>
  <c r="AT48" i="11"/>
  <c r="AT52" i="11"/>
  <c r="AT49" i="11"/>
  <c r="AT53" i="11"/>
  <c r="AT46" i="11"/>
  <c r="AT50" i="11"/>
  <c r="AT51" i="11"/>
  <c r="AT47" i="11"/>
  <c r="AX83" i="2"/>
  <c r="AO78" i="11"/>
  <c r="AO71" i="11"/>
  <c r="AO74" i="11"/>
  <c r="AO73" i="11"/>
  <c r="AO72" i="11"/>
  <c r="AO75" i="11"/>
  <c r="AO70" i="11"/>
  <c r="AO69" i="11"/>
  <c r="AO68" i="11"/>
  <c r="AU51" i="11"/>
  <c r="AU52" i="11"/>
  <c r="AU49" i="11"/>
  <c r="AU47" i="11"/>
  <c r="AU53" i="11"/>
  <c r="AU50" i="11"/>
  <c r="AU48" i="11"/>
  <c r="AU46" i="11"/>
  <c r="AU78" i="11"/>
  <c r="AU72" i="11"/>
  <c r="AU68" i="11"/>
  <c r="AU73" i="11"/>
  <c r="AU69" i="11"/>
  <c r="AU75" i="11"/>
  <c r="AU70" i="11"/>
  <c r="AU74" i="11"/>
  <c r="AU71" i="11"/>
  <c r="AS49" i="11"/>
  <c r="AS46" i="11"/>
  <c r="AS50" i="11"/>
  <c r="AS47" i="11"/>
  <c r="AS48" i="11"/>
  <c r="AS52" i="11"/>
  <c r="AS53" i="11"/>
  <c r="AS51" i="11"/>
  <c r="AN47" i="11"/>
  <c r="AN51" i="11"/>
  <c r="AN49" i="11"/>
  <c r="AN50" i="11"/>
  <c r="AN52" i="11"/>
  <c r="AN46" i="11"/>
  <c r="AN48" i="11"/>
  <c r="AN53" i="11"/>
  <c r="AY50" i="11"/>
  <c r="AY48" i="11"/>
  <c r="AY52" i="11"/>
  <c r="AY51" i="11"/>
  <c r="AY53" i="11"/>
  <c r="AY46" i="11"/>
  <c r="AY47" i="11"/>
  <c r="AY49" i="11"/>
  <c r="AY78" i="2"/>
  <c r="AY242" i="1" s="1"/>
  <c r="AV52" i="11"/>
  <c r="AV46" i="11"/>
  <c r="AV48" i="11"/>
  <c r="AV50" i="11"/>
  <c r="AV53" i="11"/>
  <c r="AV47" i="11"/>
  <c r="AV49" i="11"/>
  <c r="AV51" i="11"/>
  <c r="AT78" i="11"/>
  <c r="AT73" i="11"/>
  <c r="AT75" i="11"/>
  <c r="AT68" i="11"/>
  <c r="AT69" i="11"/>
  <c r="AT70" i="11"/>
  <c r="AT72" i="11"/>
  <c r="AT74" i="11"/>
  <c r="AT71" i="11"/>
  <c r="AV78" i="11"/>
  <c r="AV72" i="11"/>
  <c r="AV74" i="11"/>
  <c r="AV68" i="11"/>
  <c r="AV69" i="11"/>
  <c r="AV75" i="11"/>
  <c r="AV70" i="11"/>
  <c r="AV73" i="11"/>
  <c r="AV71" i="11"/>
  <c r="AS75" i="11"/>
  <c r="AS78" i="11"/>
  <c r="AS74" i="11"/>
  <c r="AS71" i="11"/>
  <c r="AS68" i="11"/>
  <c r="AS72" i="11"/>
  <c r="AS73" i="11"/>
  <c r="AS69" i="11"/>
  <c r="AS70" i="11"/>
  <c r="AU88" i="11"/>
  <c r="AU26" i="11"/>
  <c r="AU25" i="11"/>
  <c r="AU31" i="11"/>
  <c r="AU29" i="11"/>
  <c r="AU28" i="11"/>
  <c r="AU24" i="11"/>
  <c r="AU30" i="11"/>
  <c r="AU27" i="11"/>
  <c r="AX84" i="2"/>
  <c r="AX11" i="11"/>
  <c r="AN88" i="11"/>
  <c r="AN31" i="11"/>
  <c r="AN26" i="11"/>
  <c r="AN30" i="11"/>
  <c r="AN27" i="11"/>
  <c r="AN28" i="11"/>
  <c r="AN29" i="11"/>
  <c r="AN24" i="11"/>
  <c r="AN25" i="11"/>
  <c r="AX78" i="11"/>
  <c r="AX69" i="11"/>
  <c r="AX72" i="11"/>
  <c r="AX71" i="11"/>
  <c r="AX75" i="11"/>
  <c r="AX74" i="11"/>
  <c r="AX68" i="11"/>
  <c r="AX70" i="11"/>
  <c r="AX73" i="11"/>
  <c r="AT88" i="11"/>
  <c r="AT26" i="11"/>
  <c r="AT27" i="11"/>
  <c r="AT30" i="11"/>
  <c r="AT24" i="11"/>
  <c r="AT28" i="11"/>
  <c r="AT31" i="11"/>
  <c r="AT25" i="11"/>
  <c r="AT29" i="11"/>
  <c r="AX79" i="2"/>
  <c r="AY80" i="2"/>
  <c r="C54" i="1"/>
  <c r="G54" i="1"/>
  <c r="K54" i="1"/>
  <c r="O54" i="1"/>
  <c r="S54" i="1"/>
  <c r="E70" i="1"/>
  <c r="I70" i="1"/>
  <c r="M70" i="1"/>
  <c r="Q70" i="1"/>
  <c r="U70" i="1"/>
  <c r="W62" i="1"/>
  <c r="W68" i="1" s="1"/>
  <c r="AE70" i="1"/>
  <c r="AE76" i="1" s="1"/>
  <c r="AJ62" i="1"/>
  <c r="AJ68" i="1" s="1"/>
  <c r="C70" i="1"/>
  <c r="G70" i="1"/>
  <c r="O70" i="1"/>
  <c r="S70" i="1"/>
  <c r="Y70" i="1"/>
  <c r="Y76" i="1" s="1"/>
  <c r="Y62" i="1"/>
  <c r="AC70" i="1"/>
  <c r="AC76" i="1" s="1"/>
  <c r="AC62" i="1"/>
  <c r="AC68" i="1" s="1"/>
  <c r="AG70" i="1"/>
  <c r="AG76" i="1" s="1"/>
  <c r="AG62" i="1"/>
  <c r="AK62" i="1"/>
  <c r="AK67" i="1" s="1"/>
  <c r="AA62" i="1"/>
  <c r="AI70" i="1"/>
  <c r="AI75" i="1" s="1"/>
  <c r="AI62" i="1"/>
  <c r="AI68" i="1" s="1"/>
  <c r="X70" i="1"/>
  <c r="X75" i="1" s="1"/>
  <c r="AF70" i="1"/>
  <c r="AF62" i="1"/>
  <c r="AF68" i="1" s="1"/>
  <c r="K70" i="1"/>
  <c r="AE62" i="1"/>
  <c r="AE67" i="1" s="1"/>
  <c r="AJ70" i="1"/>
  <c r="AJ76" i="1" s="1"/>
  <c r="D70" i="1"/>
  <c r="H70" i="1"/>
  <c r="L70" i="1"/>
  <c r="P70" i="1"/>
  <c r="T70" i="1"/>
  <c r="Z62" i="1"/>
  <c r="Z68" i="1" s="1"/>
  <c r="Z70" i="1"/>
  <c r="Z76" i="1" s="1"/>
  <c r="AD70" i="1"/>
  <c r="AD76" i="1" s="1"/>
  <c r="AH70" i="1"/>
  <c r="AH76" i="1" s="1"/>
  <c r="AL70" i="1"/>
  <c r="AL76" i="1" s="1"/>
  <c r="E6" i="2"/>
  <c r="I6" i="2"/>
  <c r="M6" i="2"/>
  <c r="Q6" i="2"/>
  <c r="U6" i="2"/>
  <c r="Y6" i="2"/>
  <c r="AC6" i="2"/>
  <c r="AG6" i="2"/>
  <c r="AK6" i="2"/>
  <c r="E9" i="2"/>
  <c r="I9" i="2"/>
  <c r="M9" i="2"/>
  <c r="Q9" i="2"/>
  <c r="U9" i="2"/>
  <c r="Y9" i="2"/>
  <c r="AC9" i="2"/>
  <c r="AG9" i="2"/>
  <c r="AK9" i="2"/>
  <c r="D6" i="2"/>
  <c r="H6" i="2"/>
  <c r="L6" i="2"/>
  <c r="P6" i="2"/>
  <c r="T6" i="2"/>
  <c r="X6" i="2"/>
  <c r="AB6" i="2"/>
  <c r="AF6" i="2"/>
  <c r="AJ6" i="2"/>
  <c r="D9" i="2"/>
  <c r="H9" i="2"/>
  <c r="L9" i="2"/>
  <c r="P9" i="2"/>
  <c r="T9" i="2"/>
  <c r="X9" i="2"/>
  <c r="AB9" i="2"/>
  <c r="AF9" i="2"/>
  <c r="AJ9" i="2"/>
  <c r="AL9" i="2"/>
  <c r="X54" i="1"/>
  <c r="X60" i="1" s="1"/>
  <c r="AF54" i="1"/>
  <c r="AF60" i="1" s="1"/>
  <c r="AJ54" i="1"/>
  <c r="AJ60" i="1" s="1"/>
  <c r="X62" i="1"/>
  <c r="X68" i="1" s="1"/>
  <c r="AB70" i="1"/>
  <c r="W54" i="1"/>
  <c r="W60" i="1" s="1"/>
  <c r="AI54" i="1"/>
  <c r="AI60" i="1" s="1"/>
  <c r="W70" i="1"/>
  <c r="W76" i="1" s="1"/>
  <c r="Y54" i="1"/>
  <c r="Y60" i="1" s="1"/>
  <c r="AC59" i="1"/>
  <c r="AC60" i="1"/>
  <c r="AG54" i="1"/>
  <c r="AG60" i="1" s="1"/>
  <c r="AK59" i="1"/>
  <c r="AK60" i="1"/>
  <c r="AK70" i="1"/>
  <c r="AK76" i="1" s="1"/>
  <c r="AA54" i="1"/>
  <c r="AA60" i="1" s="1"/>
  <c r="AE54" i="1"/>
  <c r="AE60" i="1" s="1"/>
  <c r="AA70" i="1"/>
  <c r="AA76" i="1" s="1"/>
  <c r="Z54" i="1"/>
  <c r="Z60" i="1" s="1"/>
  <c r="AD54" i="1"/>
  <c r="AD60" i="1" s="1"/>
  <c r="AH54" i="1"/>
  <c r="AH60" i="1" s="1"/>
  <c r="AL54" i="1"/>
  <c r="AL60" i="1" s="1"/>
  <c r="AD62" i="1"/>
  <c r="AD68" i="1" s="1"/>
  <c r="AH62" i="1"/>
  <c r="AH68" i="1" s="1"/>
  <c r="AL62" i="1"/>
  <c r="AL68" i="1" s="1"/>
  <c r="AA121" i="1"/>
  <c r="AA6" i="1"/>
  <c r="AA5" i="1" s="1"/>
  <c r="AB6" i="1"/>
  <c r="AB5" i="1" s="1"/>
  <c r="AC6" i="1"/>
  <c r="AC5" i="1" s="1"/>
  <c r="AD6" i="1"/>
  <c r="AD5" i="1" s="1"/>
  <c r="AE6" i="1"/>
  <c r="AE5" i="1" s="1"/>
  <c r="AF6" i="1"/>
  <c r="AF5" i="1" s="1"/>
  <c r="AG6" i="1"/>
  <c r="AG5" i="1" s="1"/>
  <c r="AH6" i="1"/>
  <c r="AH5" i="1" s="1"/>
  <c r="AI6" i="1"/>
  <c r="AI5" i="1" s="1"/>
  <c r="AJ6" i="1"/>
  <c r="AJ5" i="1" s="1"/>
  <c r="AK6" i="1"/>
  <c r="AK5" i="1" s="1"/>
  <c r="AL6" i="1"/>
  <c r="AL5" i="1" s="1"/>
  <c r="AH30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C112" i="1"/>
  <c r="AE112" i="1"/>
  <c r="AG112" i="1"/>
  <c r="AI112" i="1"/>
  <c r="AJ112" i="1"/>
  <c r="AJ117" i="1" s="1"/>
  <c r="AK112" i="1"/>
  <c r="AB121" i="1"/>
  <c r="AC121" i="1"/>
  <c r="AD121" i="1"/>
  <c r="AE121" i="1"/>
  <c r="AF121" i="1"/>
  <c r="AG121" i="1"/>
  <c r="AG120" i="1" s="1"/>
  <c r="AH121" i="1"/>
  <c r="AH120" i="1" s="1"/>
  <c r="AH125" i="1" s="1"/>
  <c r="AI121" i="1"/>
  <c r="AJ121" i="1"/>
  <c r="AJ120" i="1" s="1"/>
  <c r="AK121" i="1"/>
  <c r="AK120" i="1" s="1"/>
  <c r="AL121" i="1"/>
  <c r="AL120" i="1" s="1"/>
  <c r="AC136" i="1"/>
  <c r="AD136" i="1"/>
  <c r="AG136" i="1"/>
  <c r="AH136" i="1"/>
  <c r="AX88" i="11" l="1"/>
  <c r="AX24" i="11"/>
  <c r="AX28" i="11"/>
  <c r="AX27" i="11"/>
  <c r="AX31" i="11"/>
  <c r="AX29" i="11"/>
  <c r="AX26" i="11"/>
  <c r="AX30" i="11"/>
  <c r="AX25" i="11"/>
  <c r="AY88" i="11"/>
  <c r="AY29" i="11"/>
  <c r="AY30" i="11"/>
  <c r="AY31" i="11"/>
  <c r="AY25" i="11"/>
  <c r="AY27" i="11"/>
  <c r="AY24" i="11"/>
  <c r="AY26" i="11"/>
  <c r="AY28" i="11"/>
  <c r="AH141" i="1"/>
  <c r="AH142" i="1"/>
  <c r="AD142" i="1"/>
  <c r="AD141" i="1"/>
  <c r="AG141" i="1"/>
  <c r="AG142" i="1"/>
  <c r="AC141" i="1"/>
  <c r="AC142" i="1"/>
  <c r="AI136" i="1"/>
  <c r="AE136" i="1"/>
  <c r="AI120" i="1"/>
  <c r="AI125" i="1" s="1"/>
  <c r="AL112" i="1"/>
  <c r="AL118" i="1" s="1"/>
  <c r="AH112" i="1"/>
  <c r="AH117" i="1" s="1"/>
  <c r="AE68" i="1"/>
  <c r="AG68" i="1"/>
  <c r="AG67" i="1"/>
  <c r="Y68" i="1"/>
  <c r="Y67" i="1"/>
  <c r="AF75" i="1"/>
  <c r="AF76" i="1"/>
  <c r="AE120" i="1"/>
  <c r="AE126" i="1" s="1"/>
  <c r="AL46" i="1"/>
  <c r="AL51" i="1" s="1"/>
  <c r="AD38" i="1"/>
  <c r="AD43" i="1" s="1"/>
  <c r="AJ75" i="1"/>
  <c r="AI11" i="1"/>
  <c r="AE10" i="1"/>
  <c r="AA11" i="1"/>
  <c r="AA68" i="1"/>
  <c r="AA67" i="1"/>
  <c r="X76" i="1"/>
  <c r="AK68" i="1"/>
  <c r="AJ11" i="1"/>
  <c r="AF11" i="1"/>
  <c r="AB11" i="1"/>
  <c r="AI76" i="1"/>
  <c r="AE75" i="1"/>
  <c r="AK75" i="1"/>
  <c r="AL67" i="1"/>
  <c r="AL59" i="1"/>
  <c r="AJ67" i="1"/>
  <c r="AL75" i="1"/>
  <c r="AC67" i="1"/>
  <c r="AD67" i="1"/>
  <c r="AC75" i="1"/>
  <c r="AI67" i="1"/>
  <c r="AI59" i="1"/>
  <c r="AJ59" i="1"/>
  <c r="AD75" i="1"/>
  <c r="AD59" i="1"/>
  <c r="AB62" i="1"/>
  <c r="AB68" i="1" s="1"/>
  <c r="AE59" i="1"/>
  <c r="AB75" i="1"/>
  <c r="AB76" i="1"/>
  <c r="AB54" i="1"/>
  <c r="AB60" i="1" s="1"/>
  <c r="AH75" i="1"/>
  <c r="Z75" i="1"/>
  <c r="AH67" i="1"/>
  <c r="Z67" i="1"/>
  <c r="AH59" i="1"/>
  <c r="Z59" i="1"/>
  <c r="AA75" i="1"/>
  <c r="W67" i="1"/>
  <c r="AA59" i="1"/>
  <c r="AG75" i="1"/>
  <c r="Y75" i="1"/>
  <c r="AG59" i="1"/>
  <c r="Y59" i="1"/>
  <c r="W75" i="1"/>
  <c r="W59" i="1"/>
  <c r="AF67" i="1"/>
  <c r="X67" i="1"/>
  <c r="AF59" i="1"/>
  <c r="X59" i="1"/>
  <c r="AC144" i="1"/>
  <c r="AB120" i="1"/>
  <c r="AB126" i="1" s="1"/>
  <c r="AA112" i="1"/>
  <c r="AA117" i="1" s="1"/>
  <c r="AI46" i="1"/>
  <c r="AE46" i="1"/>
  <c r="AA46" i="1"/>
  <c r="AA51" i="1" s="1"/>
  <c r="AI38" i="1"/>
  <c r="AI43" i="1" s="1"/>
  <c r="AE38" i="1"/>
  <c r="AE43" i="1" s="1"/>
  <c r="AE144" i="1"/>
  <c r="AK46" i="1"/>
  <c r="AK52" i="1" s="1"/>
  <c r="AL144" i="1"/>
  <c r="AH144" i="1"/>
  <c r="AD144" i="1"/>
  <c r="AL136" i="1"/>
  <c r="AC120" i="1"/>
  <c r="AC125" i="1" s="1"/>
  <c r="AB112" i="1"/>
  <c r="AB117" i="1" s="1"/>
  <c r="AJ46" i="1"/>
  <c r="AJ52" i="1" s="1"/>
  <c r="AF46" i="1"/>
  <c r="AB46" i="1"/>
  <c r="AJ38" i="1"/>
  <c r="AJ43" i="1" s="1"/>
  <c r="AF38" i="1"/>
  <c r="AF44" i="1" s="1"/>
  <c r="AA144" i="1"/>
  <c r="AD120" i="1"/>
  <c r="AD125" i="1" s="1"/>
  <c r="AA38" i="1"/>
  <c r="AA43" i="1" s="1"/>
  <c r="AK11" i="1"/>
  <c r="AG10" i="1"/>
  <c r="AC11" i="1"/>
  <c r="AB144" i="1"/>
  <c r="AA128" i="1"/>
  <c r="AG46" i="1"/>
  <c r="AC46" i="1"/>
  <c r="AK38" i="1"/>
  <c r="AK44" i="1" s="1"/>
  <c r="AG38" i="1"/>
  <c r="AG43" i="1" s="1"/>
  <c r="AH126" i="1"/>
  <c r="AJ136" i="1"/>
  <c r="AB38" i="1"/>
  <c r="AB44" i="1" s="1"/>
  <c r="AD11" i="1"/>
  <c r="AH160" i="1"/>
  <c r="AF112" i="1"/>
  <c r="AF117" i="1" s="1"/>
  <c r="AJ118" i="1"/>
  <c r="AL152" i="1"/>
  <c r="AL157" i="1" s="1"/>
  <c r="AH55" i="2"/>
  <c r="AH169" i="1" s="1"/>
  <c r="AH168" i="1" s="1"/>
  <c r="AD55" i="2"/>
  <c r="AH33" i="2"/>
  <c r="AD11" i="2"/>
  <c r="AD88" i="2" s="1"/>
  <c r="AD30" i="1"/>
  <c r="AH14" i="1"/>
  <c r="AK136" i="1"/>
  <c r="AE128" i="1"/>
  <c r="AK55" i="2"/>
  <c r="AG55" i="2"/>
  <c r="AC55" i="2"/>
  <c r="AC169" i="1" s="1"/>
  <c r="AC168" i="1" s="1"/>
  <c r="AK144" i="1"/>
  <c r="AG144" i="1"/>
  <c r="AK33" i="2"/>
  <c r="B14" i="13" s="1"/>
  <c r="AG33" i="2"/>
  <c r="AC33" i="2"/>
  <c r="AC38" i="1"/>
  <c r="AC44" i="1" s="1"/>
  <c r="AK11" i="2"/>
  <c r="AK30" i="1"/>
  <c r="AG11" i="2"/>
  <c r="AG88" i="2" s="1"/>
  <c r="AG30" i="1"/>
  <c r="AC11" i="2"/>
  <c r="AC88" i="2" s="1"/>
  <c r="AC30" i="1"/>
  <c r="AK14" i="1"/>
  <c r="AG14" i="1"/>
  <c r="AC14" i="1"/>
  <c r="AK87" i="1"/>
  <c r="AA87" i="1"/>
  <c r="AK79" i="1"/>
  <c r="AK85" i="1" s="1"/>
  <c r="AF14" i="1"/>
  <c r="AL55" i="2"/>
  <c r="AL169" i="1" s="1"/>
  <c r="AL168" i="1" s="1"/>
  <c r="AL33" i="2"/>
  <c r="AH46" i="1"/>
  <c r="AH52" i="1" s="1"/>
  <c r="AL11" i="2"/>
  <c r="AL88" i="2" s="1"/>
  <c r="AL30" i="1"/>
  <c r="AL29" i="1" s="1"/>
  <c r="AL35" i="1" s="1"/>
  <c r="AL14" i="1"/>
  <c r="AJ55" i="2"/>
  <c r="AF55" i="2"/>
  <c r="AF169" i="1" s="1"/>
  <c r="AF168" i="1" s="1"/>
  <c r="AB55" i="2"/>
  <c r="AB169" i="1" s="1"/>
  <c r="AB168" i="1" s="1"/>
  <c r="AJ144" i="1"/>
  <c r="AF144" i="1"/>
  <c r="AJ33" i="2"/>
  <c r="AF33" i="2"/>
  <c r="AB33" i="2"/>
  <c r="AB79" i="1"/>
  <c r="AB84" i="1" s="1"/>
  <c r="AJ11" i="2"/>
  <c r="AJ30" i="1"/>
  <c r="AF11" i="2"/>
  <c r="AF88" i="2" s="1"/>
  <c r="AF30" i="1"/>
  <c r="AB11" i="2"/>
  <c r="AB88" i="2" s="1"/>
  <c r="AB30" i="1"/>
  <c r="AJ14" i="1"/>
  <c r="AJ13" i="1" s="1"/>
  <c r="AJ247" i="1" s="1"/>
  <c r="AB14" i="1"/>
  <c r="AB13" i="1" s="1"/>
  <c r="AB247" i="1" s="1"/>
  <c r="AJ126" i="1"/>
  <c r="AJ103" i="1"/>
  <c r="AD33" i="2"/>
  <c r="AD46" i="1"/>
  <c r="AH11" i="2"/>
  <c r="AH88" i="2" s="1"/>
  <c r="AD14" i="1"/>
  <c r="AH29" i="1"/>
  <c r="AH34" i="1" s="1"/>
  <c r="AA120" i="1"/>
  <c r="AI55" i="2"/>
  <c r="AE55" i="2"/>
  <c r="AE169" i="1" s="1"/>
  <c r="AE168" i="1" s="1"/>
  <c r="AA55" i="2"/>
  <c r="AI144" i="1"/>
  <c r="AI33" i="2"/>
  <c r="AE33" i="2"/>
  <c r="AA33" i="2"/>
  <c r="AS33" i="2" s="1"/>
  <c r="AI11" i="2"/>
  <c r="AI30" i="1"/>
  <c r="AE11" i="2"/>
  <c r="AE88" i="2" s="1"/>
  <c r="AE30" i="1"/>
  <c r="AA11" i="2"/>
  <c r="AA30" i="1"/>
  <c r="AI14" i="1"/>
  <c r="AE14" i="1"/>
  <c r="AA14" i="1"/>
  <c r="AI128" i="1"/>
  <c r="AB103" i="1"/>
  <c r="AB108" i="1" s="1"/>
  <c r="AE87" i="1"/>
  <c r="AE93" i="1" s="1"/>
  <c r="AL125" i="1"/>
  <c r="AL126" i="1"/>
  <c r="AF136" i="1"/>
  <c r="AJ125" i="1"/>
  <c r="AF120" i="1"/>
  <c r="AF125" i="1" s="1"/>
  <c r="AK117" i="1"/>
  <c r="AK118" i="1"/>
  <c r="AG117" i="1"/>
  <c r="AG118" i="1"/>
  <c r="AC117" i="1"/>
  <c r="AC118" i="1"/>
  <c r="AL38" i="1"/>
  <c r="AL44" i="1" s="1"/>
  <c r="AL10" i="1"/>
  <c r="AD112" i="1"/>
  <c r="AD118" i="1" s="1"/>
  <c r="AH38" i="1"/>
  <c r="AH44" i="1" s="1"/>
  <c r="AH11" i="1"/>
  <c r="AK125" i="1"/>
  <c r="AK126" i="1"/>
  <c r="AG125" i="1"/>
  <c r="AG126" i="1"/>
  <c r="AI117" i="1"/>
  <c r="AI118" i="1"/>
  <c r="AE117" i="1"/>
  <c r="AE118" i="1"/>
  <c r="AK88" i="2" l="1"/>
  <c r="B5" i="13"/>
  <c r="AK169" i="1"/>
  <c r="AK168" i="1" s="1"/>
  <c r="B23" i="13"/>
  <c r="D14" i="13"/>
  <c r="E14" i="13" s="1"/>
  <c r="AI169" i="1"/>
  <c r="AI168" i="1" s="1"/>
  <c r="AI174" i="1" s="1"/>
  <c r="AI88" i="2"/>
  <c r="AU88" i="2" s="1"/>
  <c r="AU246" i="1" s="1"/>
  <c r="AT33" i="2"/>
  <c r="AT53" i="2" s="1"/>
  <c r="AS96" i="1"/>
  <c r="AS51" i="2"/>
  <c r="AS47" i="2"/>
  <c r="AS49" i="2"/>
  <c r="AS53" i="2"/>
  <c r="AS48" i="2"/>
  <c r="AS50" i="2"/>
  <c r="AS46" i="2"/>
  <c r="AS52" i="2"/>
  <c r="AU33" i="2"/>
  <c r="AA169" i="1"/>
  <c r="AA168" i="1" s="1"/>
  <c r="AA174" i="1" s="1"/>
  <c r="AS55" i="2"/>
  <c r="AT88" i="2"/>
  <c r="AT246" i="1" s="1"/>
  <c r="AV11" i="2"/>
  <c r="AJ88" i="2"/>
  <c r="AV88" i="2" s="1"/>
  <c r="AV246" i="1" s="1"/>
  <c r="AV33" i="2"/>
  <c r="AG169" i="1"/>
  <c r="AG168" i="1" s="1"/>
  <c r="AG174" i="1" s="1"/>
  <c r="AU55" i="2"/>
  <c r="AD169" i="1"/>
  <c r="AD168" i="1" s="1"/>
  <c r="AD174" i="1" s="1"/>
  <c r="AT55" i="2"/>
  <c r="AS11" i="2"/>
  <c r="AA88" i="2"/>
  <c r="AS88" i="2" s="1"/>
  <c r="AJ169" i="1"/>
  <c r="AJ168" i="1" s="1"/>
  <c r="AJ174" i="1" s="1"/>
  <c r="AV55" i="2"/>
  <c r="AU11" i="2"/>
  <c r="AT11" i="2"/>
  <c r="AE125" i="1"/>
  <c r="AH118" i="1"/>
  <c r="AD44" i="1"/>
  <c r="AA96" i="1"/>
  <c r="AA95" i="1" s="1"/>
  <c r="AE96" i="1"/>
  <c r="AE95" i="1" s="1"/>
  <c r="AF96" i="1"/>
  <c r="AF95" i="1" s="1"/>
  <c r="AL96" i="1"/>
  <c r="AL95" i="1" s="1"/>
  <c r="AC96" i="1"/>
  <c r="AC95" i="1" s="1"/>
  <c r="AK96" i="1"/>
  <c r="AK95" i="1" s="1"/>
  <c r="AA118" i="1"/>
  <c r="AD96" i="1"/>
  <c r="AD95" i="1" s="1"/>
  <c r="AB96" i="1"/>
  <c r="AB95" i="1" s="1"/>
  <c r="AI96" i="1"/>
  <c r="AI95" i="1" s="1"/>
  <c r="AJ96" i="1"/>
  <c r="AJ95" i="1" s="1"/>
  <c r="AG96" i="1"/>
  <c r="AG95" i="1" s="1"/>
  <c r="AH96" i="1"/>
  <c r="AH95" i="1" s="1"/>
  <c r="AA13" i="1"/>
  <c r="AA247" i="1" s="1"/>
  <c r="AI13" i="1"/>
  <c r="AI247" i="1" s="1"/>
  <c r="AF13" i="1"/>
  <c r="AF247" i="1" s="1"/>
  <c r="AG13" i="1"/>
  <c r="AG247" i="1" s="1"/>
  <c r="AL13" i="1"/>
  <c r="AL247" i="1" s="1"/>
  <c r="AE13" i="1"/>
  <c r="AE247" i="1" s="1"/>
  <c r="AD13" i="1"/>
  <c r="AD247" i="1" s="1"/>
  <c r="AC13" i="1"/>
  <c r="AC247" i="1" s="1"/>
  <c r="AK13" i="1"/>
  <c r="AK247" i="1" s="1"/>
  <c r="AH13" i="1"/>
  <c r="AH247" i="1" s="1"/>
  <c r="AE11" i="1"/>
  <c r="AF174" i="1"/>
  <c r="AL174" i="1"/>
  <c r="AC174" i="1"/>
  <c r="AE174" i="1"/>
  <c r="AB174" i="1"/>
  <c r="AH174" i="1"/>
  <c r="AK174" i="1"/>
  <c r="AI134" i="1"/>
  <c r="AI133" i="1"/>
  <c r="AI150" i="1"/>
  <c r="AI149" i="1"/>
  <c r="AE134" i="1"/>
  <c r="AE133" i="1"/>
  <c r="AA133" i="1"/>
  <c r="AA134" i="1"/>
  <c r="AD150" i="1"/>
  <c r="AD149" i="1"/>
  <c r="AG150" i="1"/>
  <c r="AG149" i="1"/>
  <c r="AB149" i="1"/>
  <c r="AB150" i="1"/>
  <c r="AH150" i="1"/>
  <c r="AH149" i="1"/>
  <c r="AB10" i="1"/>
  <c r="AL117" i="1"/>
  <c r="AF149" i="1"/>
  <c r="AF150" i="1"/>
  <c r="AK149" i="1"/>
  <c r="AK150" i="1"/>
  <c r="AH166" i="1"/>
  <c r="AH165" i="1"/>
  <c r="AJ141" i="1"/>
  <c r="AJ142" i="1"/>
  <c r="AL149" i="1"/>
  <c r="AL150" i="1"/>
  <c r="AE142" i="1"/>
  <c r="AE141" i="1"/>
  <c r="AK141" i="1"/>
  <c r="AK142" i="1"/>
  <c r="AE150" i="1"/>
  <c r="AE149" i="1"/>
  <c r="AC150" i="1"/>
  <c r="AC149" i="1"/>
  <c r="AF141" i="1"/>
  <c r="AF142" i="1"/>
  <c r="AJ150" i="1"/>
  <c r="AJ149" i="1"/>
  <c r="AA150" i="1"/>
  <c r="AA149" i="1"/>
  <c r="AL142" i="1"/>
  <c r="AL141" i="1"/>
  <c r="AI142" i="1"/>
  <c r="AI141" i="1"/>
  <c r="AI126" i="1"/>
  <c r="AI44" i="1"/>
  <c r="AJ10" i="1"/>
  <c r="AF10" i="1"/>
  <c r="AI10" i="1"/>
  <c r="AL52" i="1"/>
  <c r="AA10" i="1"/>
  <c r="AE70" i="2"/>
  <c r="AE72" i="2"/>
  <c r="AE73" i="2"/>
  <c r="AE69" i="2"/>
  <c r="AE71" i="2"/>
  <c r="AE75" i="2"/>
  <c r="AE68" i="2"/>
  <c r="AE74" i="2"/>
  <c r="AL69" i="2"/>
  <c r="AL73" i="2"/>
  <c r="AL71" i="2"/>
  <c r="AL68" i="2"/>
  <c r="AL70" i="2"/>
  <c r="AL72" i="2"/>
  <c r="AL74" i="2"/>
  <c r="AL75" i="2"/>
  <c r="AH49" i="2"/>
  <c r="AH46" i="2"/>
  <c r="AH52" i="2"/>
  <c r="AH50" i="2"/>
  <c r="AH48" i="2"/>
  <c r="AH51" i="2"/>
  <c r="AH47" i="2"/>
  <c r="AH53" i="2"/>
  <c r="AH71" i="2"/>
  <c r="AH69" i="2"/>
  <c r="AH74" i="2"/>
  <c r="AH72" i="2"/>
  <c r="AH70" i="2"/>
  <c r="AH73" i="2"/>
  <c r="AH68" i="2"/>
  <c r="AH75" i="2"/>
  <c r="AI48" i="2"/>
  <c r="AI53" i="2"/>
  <c r="AI51" i="2"/>
  <c r="AI52" i="2"/>
  <c r="AI49" i="2"/>
  <c r="AI50" i="2"/>
  <c r="AI46" i="2"/>
  <c r="AI47" i="2"/>
  <c r="AF49" i="2"/>
  <c r="AF46" i="2"/>
  <c r="AF51" i="2"/>
  <c r="AF50" i="2"/>
  <c r="AF52" i="2"/>
  <c r="AF47" i="2"/>
  <c r="AF53" i="2"/>
  <c r="AF48" i="2"/>
  <c r="AB71" i="2"/>
  <c r="AB73" i="2"/>
  <c r="AB72" i="2"/>
  <c r="AB70" i="2"/>
  <c r="AB74" i="2"/>
  <c r="AB68" i="2"/>
  <c r="AB75" i="2"/>
  <c r="AB69" i="2"/>
  <c r="AJ72" i="2"/>
  <c r="AJ73" i="2"/>
  <c r="AJ74" i="2"/>
  <c r="AJ69" i="2"/>
  <c r="AJ71" i="2"/>
  <c r="AJ75" i="2"/>
  <c r="AJ68" i="2"/>
  <c r="AJ70" i="2"/>
  <c r="AG52" i="2"/>
  <c r="AG46" i="2"/>
  <c r="AG51" i="2"/>
  <c r="AG47" i="2"/>
  <c r="AG53" i="2"/>
  <c r="AG50" i="2"/>
  <c r="AG49" i="2"/>
  <c r="AG48" i="2"/>
  <c r="AG73" i="2"/>
  <c r="AG69" i="2"/>
  <c r="AG68" i="2"/>
  <c r="AG74" i="2"/>
  <c r="AG75" i="2"/>
  <c r="AG72" i="2"/>
  <c r="AG71" i="2"/>
  <c r="AG70" i="2"/>
  <c r="AL47" i="2"/>
  <c r="AL51" i="2"/>
  <c r="AL52" i="2"/>
  <c r="AL48" i="2"/>
  <c r="AL50" i="2"/>
  <c r="AL53" i="2"/>
  <c r="AL49" i="2"/>
  <c r="AL46" i="2"/>
  <c r="AK48" i="2"/>
  <c r="AK47" i="2"/>
  <c r="AK51" i="2"/>
  <c r="AK49" i="2"/>
  <c r="AK53" i="2"/>
  <c r="AK50" i="2"/>
  <c r="AK46" i="2"/>
  <c r="AK52" i="2"/>
  <c r="AD68" i="2"/>
  <c r="AD75" i="2"/>
  <c r="AD69" i="2"/>
  <c r="AD71" i="2"/>
  <c r="AD73" i="2"/>
  <c r="AD72" i="2"/>
  <c r="AD70" i="2"/>
  <c r="AD74" i="2"/>
  <c r="AA70" i="2"/>
  <c r="AA69" i="2"/>
  <c r="AA72" i="2"/>
  <c r="AA73" i="2"/>
  <c r="AA75" i="2"/>
  <c r="AA74" i="2"/>
  <c r="AA71" i="2"/>
  <c r="AA68" i="2"/>
  <c r="AF71" i="2"/>
  <c r="AF75" i="2"/>
  <c r="AF72" i="2"/>
  <c r="AF74" i="2"/>
  <c r="AF69" i="2"/>
  <c r="AF68" i="2"/>
  <c r="AF70" i="2"/>
  <c r="AF73" i="2"/>
  <c r="AE50" i="2"/>
  <c r="AE46" i="2"/>
  <c r="AE47" i="2"/>
  <c r="AE48" i="2"/>
  <c r="AE53" i="2"/>
  <c r="AE51" i="2"/>
  <c r="AE52" i="2"/>
  <c r="AE49" i="2"/>
  <c r="AC50" i="2"/>
  <c r="AC47" i="2"/>
  <c r="AC53" i="2"/>
  <c r="AC52" i="2"/>
  <c r="AC48" i="2"/>
  <c r="AC46" i="2"/>
  <c r="AC49" i="2"/>
  <c r="AC51" i="2"/>
  <c r="AC72" i="2"/>
  <c r="AC74" i="2"/>
  <c r="AC73" i="2"/>
  <c r="AC69" i="2"/>
  <c r="AC68" i="2"/>
  <c r="AC70" i="2"/>
  <c r="AC71" i="2"/>
  <c r="AC75" i="2"/>
  <c r="AK70" i="2"/>
  <c r="AK68" i="2"/>
  <c r="AK74" i="2"/>
  <c r="AK71" i="2"/>
  <c r="AK75" i="2"/>
  <c r="AK72" i="2"/>
  <c r="AK73" i="2"/>
  <c r="AK69" i="2"/>
  <c r="AA48" i="2"/>
  <c r="AA53" i="2"/>
  <c r="AA49" i="2"/>
  <c r="AA50" i="2"/>
  <c r="AA52" i="2"/>
  <c r="AA46" i="2"/>
  <c r="AA47" i="2"/>
  <c r="AA51" i="2"/>
  <c r="AI70" i="2"/>
  <c r="AI74" i="2"/>
  <c r="AI68" i="2"/>
  <c r="AI71" i="2"/>
  <c r="AI73" i="2"/>
  <c r="AI75" i="2"/>
  <c r="AI69" i="2"/>
  <c r="AI72" i="2"/>
  <c r="AD53" i="2"/>
  <c r="AD47" i="2"/>
  <c r="AD52" i="2"/>
  <c r="AD51" i="2"/>
  <c r="AD49" i="2"/>
  <c r="AD46" i="2"/>
  <c r="AD50" i="2"/>
  <c r="AD48" i="2"/>
  <c r="AB51" i="2"/>
  <c r="AB48" i="2"/>
  <c r="AB46" i="2"/>
  <c r="AB49" i="2"/>
  <c r="AB47" i="2"/>
  <c r="AB52" i="2"/>
  <c r="AB50" i="2"/>
  <c r="AB53" i="2"/>
  <c r="AJ53" i="2"/>
  <c r="AJ50" i="2"/>
  <c r="AJ46" i="2"/>
  <c r="AJ49" i="2"/>
  <c r="AJ47" i="2"/>
  <c r="AJ48" i="2"/>
  <c r="AJ51" i="2"/>
  <c r="AJ52" i="2"/>
  <c r="AL12" i="2"/>
  <c r="AL27" i="2"/>
  <c r="AL28" i="2"/>
  <c r="AL25" i="2"/>
  <c r="AL26" i="2"/>
  <c r="AL31" i="2"/>
  <c r="AL29" i="2"/>
  <c r="AL30" i="2"/>
  <c r="AL24" i="2"/>
  <c r="AJ29" i="2"/>
  <c r="AJ26" i="2"/>
  <c r="AJ27" i="2"/>
  <c r="AJ30" i="2"/>
  <c r="AJ24" i="2"/>
  <c r="AJ31" i="2"/>
  <c r="AJ25" i="2"/>
  <c r="AJ28" i="2"/>
  <c r="AA27" i="2"/>
  <c r="AA28" i="2"/>
  <c r="AA25" i="2"/>
  <c r="AA26" i="2"/>
  <c r="AA30" i="2"/>
  <c r="AA31" i="2"/>
  <c r="AA24" i="2"/>
  <c r="AA29" i="2"/>
  <c r="AI31" i="2"/>
  <c r="AI24" i="2"/>
  <c r="AI29" i="2"/>
  <c r="AI30" i="2"/>
  <c r="AI26" i="2"/>
  <c r="AI27" i="2"/>
  <c r="AI28" i="2"/>
  <c r="AI25" i="2"/>
  <c r="AF31" i="2"/>
  <c r="AF30" i="2"/>
  <c r="AF29" i="2"/>
  <c r="AF24" i="2"/>
  <c r="AF28" i="2"/>
  <c r="AF26" i="2"/>
  <c r="AF27" i="2"/>
  <c r="AF25" i="2"/>
  <c r="AK30" i="2"/>
  <c r="AK25" i="2"/>
  <c r="AK31" i="2"/>
  <c r="AK28" i="2"/>
  <c r="AK29" i="2"/>
  <c r="AK24" i="2"/>
  <c r="AK26" i="2"/>
  <c r="AK27" i="2"/>
  <c r="AD31" i="2"/>
  <c r="AD24" i="2"/>
  <c r="AD27" i="2"/>
  <c r="AD30" i="2"/>
  <c r="AD28" i="2"/>
  <c r="AD29" i="2"/>
  <c r="AD25" i="2"/>
  <c r="AD26" i="2"/>
  <c r="AC26" i="2"/>
  <c r="AC27" i="2"/>
  <c r="AC24" i="2"/>
  <c r="AC25" i="2"/>
  <c r="AC30" i="2"/>
  <c r="AC31" i="2"/>
  <c r="AC28" i="2"/>
  <c r="AC29" i="2"/>
  <c r="AE25" i="2"/>
  <c r="AE26" i="2"/>
  <c r="AE28" i="2"/>
  <c r="AE31" i="2"/>
  <c r="AE24" i="2"/>
  <c r="AE27" i="2"/>
  <c r="AE29" i="2"/>
  <c r="AE30" i="2"/>
  <c r="AH12" i="2"/>
  <c r="AH30" i="2"/>
  <c r="AH28" i="2"/>
  <c r="AH27" i="2"/>
  <c r="AH25" i="2"/>
  <c r="AH29" i="2"/>
  <c r="AH26" i="2"/>
  <c r="AH31" i="2"/>
  <c r="AH24" i="2"/>
  <c r="AB25" i="2"/>
  <c r="AB31" i="2"/>
  <c r="AB26" i="2"/>
  <c r="AB29" i="2"/>
  <c r="AB28" i="2"/>
  <c r="AB30" i="2"/>
  <c r="AB24" i="2"/>
  <c r="AB27" i="2"/>
  <c r="AG24" i="2"/>
  <c r="AG25" i="2"/>
  <c r="AG26" i="2"/>
  <c r="AG30" i="2"/>
  <c r="AG31" i="2"/>
  <c r="AG28" i="2"/>
  <c r="AG29" i="2"/>
  <c r="AG27" i="2"/>
  <c r="AI12" i="2"/>
  <c r="AE12" i="2"/>
  <c r="AL56" i="2"/>
  <c r="AH56" i="2"/>
  <c r="AB56" i="2"/>
  <c r="AF56" i="2"/>
  <c r="AJ56" i="2"/>
  <c r="AE56" i="2"/>
  <c r="AC56" i="2"/>
  <c r="AG56" i="2"/>
  <c r="AK56" i="2"/>
  <c r="AD56" i="2"/>
  <c r="AI56" i="2"/>
  <c r="AL34" i="2"/>
  <c r="AH34" i="2"/>
  <c r="AF34" i="2"/>
  <c r="AE34" i="2"/>
  <c r="AC34" i="2"/>
  <c r="AK34" i="2"/>
  <c r="AI34" i="2"/>
  <c r="AG34" i="2"/>
  <c r="AD34" i="2"/>
  <c r="AB34" i="2"/>
  <c r="AJ34" i="2"/>
  <c r="AC12" i="2"/>
  <c r="AJ12" i="2"/>
  <c r="AF12" i="2"/>
  <c r="AK12" i="2"/>
  <c r="AD12" i="2"/>
  <c r="AB12" i="2"/>
  <c r="AG12" i="2"/>
  <c r="AK51" i="1"/>
  <c r="AF43" i="1"/>
  <c r="AK84" i="1"/>
  <c r="AB67" i="1"/>
  <c r="AB59" i="1"/>
  <c r="AG44" i="1"/>
  <c r="AB43" i="1"/>
  <c r="AJ51" i="1"/>
  <c r="AB125" i="1"/>
  <c r="AA52" i="1"/>
  <c r="AK10" i="1"/>
  <c r="AG51" i="1"/>
  <c r="AF51" i="1"/>
  <c r="AH51" i="1"/>
  <c r="AE51" i="1"/>
  <c r="AD10" i="1"/>
  <c r="AD52" i="1"/>
  <c r="AC51" i="1"/>
  <c r="AB52" i="1"/>
  <c r="AI52" i="1"/>
  <c r="AI51" i="1"/>
  <c r="AA44" i="1"/>
  <c r="AL158" i="1"/>
  <c r="AE52" i="1"/>
  <c r="AJ44" i="1"/>
  <c r="AE44" i="1"/>
  <c r="AK43" i="1"/>
  <c r="AA126" i="1"/>
  <c r="AL103" i="1"/>
  <c r="AL108" i="1" s="1"/>
  <c r="AB118" i="1"/>
  <c r="AF52" i="1"/>
  <c r="AC79" i="1"/>
  <c r="AC85" i="1" s="1"/>
  <c r="AD126" i="1"/>
  <c r="AG11" i="1"/>
  <c r="AH79" i="1"/>
  <c r="AH85" i="1" s="1"/>
  <c r="AG52" i="1"/>
  <c r="AE92" i="1"/>
  <c r="AB51" i="1"/>
  <c r="AL79" i="1"/>
  <c r="AL85" i="1" s="1"/>
  <c r="AJ87" i="1"/>
  <c r="AJ93" i="1" s="1"/>
  <c r="AJ29" i="1"/>
  <c r="AJ35" i="1" s="1"/>
  <c r="AE79" i="1"/>
  <c r="AE84" i="1" s="1"/>
  <c r="AD51" i="1"/>
  <c r="AC52" i="1"/>
  <c r="AA125" i="1"/>
  <c r="AL34" i="1"/>
  <c r="AC126" i="1"/>
  <c r="AJ79" i="1"/>
  <c r="AJ84" i="1" s="1"/>
  <c r="AB87" i="1"/>
  <c r="AB93" i="1" s="1"/>
  <c r="AC10" i="1"/>
  <c r="AC43" i="1"/>
  <c r="AL128" i="1"/>
  <c r="AL87" i="1"/>
  <c r="AL93" i="1" s="1"/>
  <c r="AI87" i="1"/>
  <c r="AB160" i="1"/>
  <c r="AF118" i="1"/>
  <c r="AA93" i="1"/>
  <c r="AA92" i="1"/>
  <c r="AI160" i="1"/>
  <c r="AI103" i="1"/>
  <c r="AI108" i="1" s="1"/>
  <c r="AA160" i="1"/>
  <c r="AD160" i="1"/>
  <c r="AE152" i="1"/>
  <c r="AE157" i="1" s="1"/>
  <c r="AG29" i="1"/>
  <c r="AG34" i="1" s="1"/>
  <c r="AD79" i="1"/>
  <c r="AD84" i="1" s="1"/>
  <c r="AD29" i="1"/>
  <c r="AD35" i="1" s="1"/>
  <c r="AJ109" i="1"/>
  <c r="AJ108" i="1"/>
  <c r="AK93" i="1"/>
  <c r="AK92" i="1"/>
  <c r="AH22" i="1"/>
  <c r="AL22" i="1"/>
  <c r="AK128" i="1"/>
  <c r="AF152" i="1"/>
  <c r="AF157" i="1" s="1"/>
  <c r="AJ160" i="1"/>
  <c r="AB85" i="1"/>
  <c r="AH35" i="1"/>
  <c r="AF126" i="1"/>
  <c r="AH10" i="1"/>
  <c r="AA79" i="1"/>
  <c r="AA85" i="1" s="1"/>
  <c r="AI79" i="1"/>
  <c r="AI85" i="1" s="1"/>
  <c r="AA22" i="1"/>
  <c r="AI29" i="1"/>
  <c r="AE103" i="1"/>
  <c r="AE108" i="1" s="1"/>
  <c r="AF103" i="1"/>
  <c r="AF109" i="1" s="1"/>
  <c r="AF79" i="1"/>
  <c r="AB29" i="1"/>
  <c r="AF29" i="1"/>
  <c r="AJ22" i="1"/>
  <c r="AC29" i="1"/>
  <c r="AK22" i="1"/>
  <c r="AG87" i="1"/>
  <c r="AG92" i="1" s="1"/>
  <c r="AC103" i="1"/>
  <c r="AB109" i="1"/>
  <c r="AD87" i="1"/>
  <c r="AD128" i="1"/>
  <c r="AH128" i="1"/>
  <c r="AG152" i="1"/>
  <c r="AC160" i="1"/>
  <c r="AK160" i="1"/>
  <c r="AK29" i="1"/>
  <c r="AK34" i="1" s="1"/>
  <c r="AE29" i="1"/>
  <c r="AA103" i="1"/>
  <c r="AD103" i="1"/>
  <c r="AF22" i="1"/>
  <c r="AB128" i="1"/>
  <c r="AJ128" i="1"/>
  <c r="AG22" i="1"/>
  <c r="AK103" i="1"/>
  <c r="AD22" i="1"/>
  <c r="AA152" i="1"/>
  <c r="AI152" i="1"/>
  <c r="AE160" i="1"/>
  <c r="AB152" i="1"/>
  <c r="AJ152" i="1"/>
  <c r="AF160" i="1"/>
  <c r="AD152" i="1"/>
  <c r="AE22" i="1"/>
  <c r="AH87" i="1"/>
  <c r="AH92" i="1" s="1"/>
  <c r="AA29" i="1"/>
  <c r="AA34" i="1" s="1"/>
  <c r="AI22" i="1"/>
  <c r="AG79" i="1"/>
  <c r="AB22" i="1"/>
  <c r="AF87" i="1"/>
  <c r="AF128" i="1"/>
  <c r="AC22" i="1"/>
  <c r="AC87" i="1"/>
  <c r="AG103" i="1"/>
  <c r="AG108" i="1" s="1"/>
  <c r="AC128" i="1"/>
  <c r="AG128" i="1"/>
  <c r="AH103" i="1"/>
  <c r="AH108" i="1" s="1"/>
  <c r="AH152" i="1"/>
  <c r="AL160" i="1"/>
  <c r="AC152" i="1"/>
  <c r="AK152" i="1"/>
  <c r="AG160" i="1"/>
  <c r="AL11" i="1"/>
  <c r="AD117" i="1"/>
  <c r="AL43" i="1"/>
  <c r="AH43" i="1"/>
  <c r="D5" i="13" l="1"/>
  <c r="E5" i="13" s="1"/>
  <c r="D23" i="13"/>
  <c r="E23" i="13" s="1"/>
  <c r="F14" i="13"/>
  <c r="AT96" i="1"/>
  <c r="AT49" i="2"/>
  <c r="AT51" i="2"/>
  <c r="AT48" i="2"/>
  <c r="AT50" i="2"/>
  <c r="AT47" i="2"/>
  <c r="AT52" i="2"/>
  <c r="AT46" i="2"/>
  <c r="AB21" i="1"/>
  <c r="AB245" i="1" s="1"/>
  <c r="AB246" i="1"/>
  <c r="AU169" i="1"/>
  <c r="AU72" i="2"/>
  <c r="AU70" i="2"/>
  <c r="AU75" i="2"/>
  <c r="AU71" i="2"/>
  <c r="AU74" i="2"/>
  <c r="AU73" i="2"/>
  <c r="AU68" i="2"/>
  <c r="AU69" i="2"/>
  <c r="AC21" i="1"/>
  <c r="AC245" i="1" s="1"/>
  <c r="AC246" i="1"/>
  <c r="AE21" i="1"/>
  <c r="AE245" i="1" s="1"/>
  <c r="AE246" i="1"/>
  <c r="AD21" i="1"/>
  <c r="AD245" i="1" s="1"/>
  <c r="AD246" i="1"/>
  <c r="AA21" i="1"/>
  <c r="AA245" i="1" s="1"/>
  <c r="AA246" i="1"/>
  <c r="AU22" i="1"/>
  <c r="AU29" i="2"/>
  <c r="AU30" i="2"/>
  <c r="AU26" i="2"/>
  <c r="AU28" i="2"/>
  <c r="AU31" i="2"/>
  <c r="AU24" i="2"/>
  <c r="AU25" i="2"/>
  <c r="AU27" i="2"/>
  <c r="AS22" i="1"/>
  <c r="AS25" i="2"/>
  <c r="AS27" i="2"/>
  <c r="AS31" i="2"/>
  <c r="AS28" i="2"/>
  <c r="AS26" i="2"/>
  <c r="AS29" i="2"/>
  <c r="AS30" i="2"/>
  <c r="AS24" i="2"/>
  <c r="AK21" i="1"/>
  <c r="AK245" i="1" s="1"/>
  <c r="AK246" i="1"/>
  <c r="AH21" i="1"/>
  <c r="AH245" i="1" s="1"/>
  <c r="AH246" i="1"/>
  <c r="AY88" i="2"/>
  <c r="AY246" i="1" s="1"/>
  <c r="AS246" i="1"/>
  <c r="AI21" i="1"/>
  <c r="AI245" i="1" s="1"/>
  <c r="AI246" i="1"/>
  <c r="AV169" i="1"/>
  <c r="AV75" i="2"/>
  <c r="AV74" i="2"/>
  <c r="AV70" i="2"/>
  <c r="AV71" i="2"/>
  <c r="AV73" i="2"/>
  <c r="AV69" i="2"/>
  <c r="AV72" i="2"/>
  <c r="AV68" i="2"/>
  <c r="AT169" i="1"/>
  <c r="AT74" i="2"/>
  <c r="AT70" i="2"/>
  <c r="AT75" i="2"/>
  <c r="AT73" i="2"/>
  <c r="AT69" i="2"/>
  <c r="AT71" i="2"/>
  <c r="AT72" i="2"/>
  <c r="AT68" i="2"/>
  <c r="AV96" i="1"/>
  <c r="AV52" i="2"/>
  <c r="AV51" i="2"/>
  <c r="AV50" i="2"/>
  <c r="AV46" i="2"/>
  <c r="AV53" i="2"/>
  <c r="AV49" i="2"/>
  <c r="AV47" i="2"/>
  <c r="AV48" i="2"/>
  <c r="AT95" i="1"/>
  <c r="AT101" i="1" s="1"/>
  <c r="AU96" i="1"/>
  <c r="AU47" i="2"/>
  <c r="AU48" i="2"/>
  <c r="AU51" i="2"/>
  <c r="AU53" i="2"/>
  <c r="AU49" i="2"/>
  <c r="AU52" i="2"/>
  <c r="AU46" i="2"/>
  <c r="AU50" i="2"/>
  <c r="AY11" i="2"/>
  <c r="AT22" i="1"/>
  <c r="AT27" i="2"/>
  <c r="AT24" i="2"/>
  <c r="AT30" i="2"/>
  <c r="AT25" i="2"/>
  <c r="AT31" i="2"/>
  <c r="AT28" i="2"/>
  <c r="AT26" i="2"/>
  <c r="AT29" i="2"/>
  <c r="AV22" i="1"/>
  <c r="AV26" i="2"/>
  <c r="AV31" i="2"/>
  <c r="AV30" i="2"/>
  <c r="AV25" i="2"/>
  <c r="AV24" i="2"/>
  <c r="AV28" i="2"/>
  <c r="AV27" i="2"/>
  <c r="AV29" i="2"/>
  <c r="AY55" i="2"/>
  <c r="AS169" i="1"/>
  <c r="AS71" i="2"/>
  <c r="AS70" i="2"/>
  <c r="AS74" i="2"/>
  <c r="AS75" i="2"/>
  <c r="AS73" i="2"/>
  <c r="AS68" i="2"/>
  <c r="AS69" i="2"/>
  <c r="AS72" i="2"/>
  <c r="AF21" i="1"/>
  <c r="AF245" i="1" s="1"/>
  <c r="AF246" i="1"/>
  <c r="AJ21" i="1"/>
  <c r="AJ245" i="1" s="1"/>
  <c r="AJ246" i="1"/>
  <c r="AG21" i="1"/>
  <c r="AG245" i="1" s="1"/>
  <c r="AG246" i="1"/>
  <c r="AL21" i="1"/>
  <c r="AL245" i="1" s="1"/>
  <c r="AL246" i="1"/>
  <c r="AY33" i="2"/>
  <c r="AS95" i="1"/>
  <c r="AS101" i="1" s="1"/>
  <c r="AE173" i="1"/>
  <c r="AJ173" i="1"/>
  <c r="AL173" i="1"/>
  <c r="AH173" i="1"/>
  <c r="AI173" i="1"/>
  <c r="AD173" i="1"/>
  <c r="AA173" i="1"/>
  <c r="AB173" i="1"/>
  <c r="AC173" i="1"/>
  <c r="AF173" i="1"/>
  <c r="AG173" i="1"/>
  <c r="AK173" i="1"/>
  <c r="AF242" i="1"/>
  <c r="AF243" i="1"/>
  <c r="AF241" i="1"/>
  <c r="AC242" i="1"/>
  <c r="AC243" i="1"/>
  <c r="AC241" i="1"/>
  <c r="AJ242" i="1"/>
  <c r="AJ243" i="1"/>
  <c r="AJ241" i="1"/>
  <c r="AA242" i="1"/>
  <c r="AA243" i="1"/>
  <c r="AA241" i="1"/>
  <c r="AB242" i="1"/>
  <c r="AB241" i="1"/>
  <c r="AB243" i="1"/>
  <c r="AD242" i="1"/>
  <c r="AD241" i="1"/>
  <c r="AD243" i="1"/>
  <c r="AD101" i="1"/>
  <c r="AG100" i="1"/>
  <c r="AK101" i="1"/>
  <c r="AE101" i="1"/>
  <c r="AH101" i="1"/>
  <c r="AI242" i="1"/>
  <c r="AI243" i="1"/>
  <c r="AI241" i="1"/>
  <c r="AL19" i="1"/>
  <c r="AL242" i="1"/>
  <c r="AL243" i="1"/>
  <c r="AL241" i="1"/>
  <c r="AH242" i="1"/>
  <c r="AH243" i="1"/>
  <c r="AH241" i="1"/>
  <c r="AE18" i="1"/>
  <c r="AE242" i="1"/>
  <c r="AE243" i="1"/>
  <c r="AE241" i="1"/>
  <c r="AG18" i="1"/>
  <c r="AG242" i="1"/>
  <c r="AG243" i="1"/>
  <c r="AG241" i="1"/>
  <c r="AK19" i="1"/>
  <c r="AK242" i="1"/>
  <c r="AK243" i="1"/>
  <c r="AK241" i="1"/>
  <c r="AA101" i="1"/>
  <c r="AL101" i="1"/>
  <c r="AD134" i="1"/>
  <c r="AD133" i="1"/>
  <c r="AA166" i="1"/>
  <c r="AA165" i="1"/>
  <c r="AL166" i="1"/>
  <c r="AL165" i="1"/>
  <c r="AG133" i="1"/>
  <c r="AG134" i="1"/>
  <c r="AK165" i="1"/>
  <c r="AK166" i="1"/>
  <c r="AG166" i="1"/>
  <c r="AG165" i="1"/>
  <c r="AC133" i="1"/>
  <c r="AC134" i="1"/>
  <c r="AF134" i="1"/>
  <c r="AF133" i="1"/>
  <c r="AF165" i="1"/>
  <c r="AF166" i="1"/>
  <c r="AC166" i="1"/>
  <c r="AC165" i="1"/>
  <c r="AJ165" i="1"/>
  <c r="AJ166" i="1"/>
  <c r="AB133" i="1"/>
  <c r="AB134" i="1"/>
  <c r="AK134" i="1"/>
  <c r="AK133" i="1"/>
  <c r="AI165" i="1"/>
  <c r="AI166" i="1"/>
  <c r="AE165" i="1"/>
  <c r="AE166" i="1"/>
  <c r="AJ133" i="1"/>
  <c r="AJ134" i="1"/>
  <c r="AH133" i="1"/>
  <c r="AH134" i="1"/>
  <c r="AD166" i="1"/>
  <c r="AD165" i="1"/>
  <c r="AB165" i="1"/>
  <c r="AB166" i="1"/>
  <c r="AL133" i="1"/>
  <c r="AL134" i="1"/>
  <c r="AL109" i="1"/>
  <c r="AC84" i="1"/>
  <c r="AD34" i="1"/>
  <c r="AK100" i="1"/>
  <c r="AK18" i="1"/>
  <c r="AH84" i="1"/>
  <c r="AJ92" i="1"/>
  <c r="AL92" i="1"/>
  <c r="AJ85" i="1"/>
  <c r="AE85" i="1"/>
  <c r="AH100" i="1"/>
  <c r="AL100" i="1"/>
  <c r="AL84" i="1"/>
  <c r="AG35" i="1"/>
  <c r="AL18" i="1"/>
  <c r="AB92" i="1"/>
  <c r="AG93" i="1"/>
  <c r="AD85" i="1"/>
  <c r="AA100" i="1"/>
  <c r="AJ34" i="1"/>
  <c r="AE100" i="1"/>
  <c r="AD100" i="1"/>
  <c r="AJ19" i="1"/>
  <c r="AJ18" i="1"/>
  <c r="AB19" i="1"/>
  <c r="AB18" i="1"/>
  <c r="AD19" i="1"/>
  <c r="AD18" i="1"/>
  <c r="AI84" i="1"/>
  <c r="AI93" i="1"/>
  <c r="AI92" i="1"/>
  <c r="AF108" i="1"/>
  <c r="AE19" i="1"/>
  <c r="AC19" i="1"/>
  <c r="AC18" i="1"/>
  <c r="AG109" i="1"/>
  <c r="AE158" i="1"/>
  <c r="AI109" i="1"/>
  <c r="AD157" i="1"/>
  <c r="AD158" i="1"/>
  <c r="AA157" i="1"/>
  <c r="AA158" i="1"/>
  <c r="AF100" i="1"/>
  <c r="AF101" i="1"/>
  <c r="AF85" i="1"/>
  <c r="AF84" i="1"/>
  <c r="AI18" i="1"/>
  <c r="AI19" i="1"/>
  <c r="AC158" i="1"/>
  <c r="AC157" i="1"/>
  <c r="AH18" i="1"/>
  <c r="AH19" i="1"/>
  <c r="AG19" i="1"/>
  <c r="AJ101" i="1"/>
  <c r="AJ100" i="1"/>
  <c r="AG84" i="1"/>
  <c r="AG85" i="1"/>
  <c r="AG101" i="1"/>
  <c r="AC108" i="1"/>
  <c r="AC109" i="1"/>
  <c r="AF34" i="1"/>
  <c r="AF35" i="1"/>
  <c r="AI35" i="1"/>
  <c r="AI34" i="1"/>
  <c r="AA18" i="1"/>
  <c r="AA19" i="1"/>
  <c r="AA84" i="1"/>
  <c r="AK35" i="1"/>
  <c r="AK157" i="1"/>
  <c r="AK158" i="1"/>
  <c r="AC92" i="1"/>
  <c r="AC93" i="1"/>
  <c r="AF18" i="1"/>
  <c r="AF19" i="1"/>
  <c r="AB101" i="1"/>
  <c r="AB100" i="1"/>
  <c r="AJ157" i="1"/>
  <c r="AJ158" i="1"/>
  <c r="AK109" i="1"/>
  <c r="AK108" i="1"/>
  <c r="AD109" i="1"/>
  <c r="AD108" i="1"/>
  <c r="AI101" i="1"/>
  <c r="AI100" i="1"/>
  <c r="AE34" i="1"/>
  <c r="AE35" i="1"/>
  <c r="AC35" i="1"/>
  <c r="AC34" i="1"/>
  <c r="AB35" i="1"/>
  <c r="AB34" i="1"/>
  <c r="AA27" i="1"/>
  <c r="AE109" i="1"/>
  <c r="AA108" i="1"/>
  <c r="AA109" i="1"/>
  <c r="AH157" i="1"/>
  <c r="AH158" i="1"/>
  <c r="AF92" i="1"/>
  <c r="AF93" i="1"/>
  <c r="AH109" i="1"/>
  <c r="AB157" i="1"/>
  <c r="AB158" i="1"/>
  <c r="AI158" i="1"/>
  <c r="AI157" i="1"/>
  <c r="AC101" i="1"/>
  <c r="AC100" i="1"/>
  <c r="AF158" i="1"/>
  <c r="AG157" i="1"/>
  <c r="AG158" i="1"/>
  <c r="AD93" i="1"/>
  <c r="AD92" i="1"/>
  <c r="AH93" i="1"/>
  <c r="AA35" i="1"/>
  <c r="C88" i="1"/>
  <c r="C80" i="1"/>
  <c r="B92" i="1"/>
  <c r="B93" i="1"/>
  <c r="B85" i="1"/>
  <c r="B84" i="1"/>
  <c r="AE26" i="1" l="1"/>
  <c r="F23" i="13"/>
  <c r="F5" i="13"/>
  <c r="AK27" i="1"/>
  <c r="AF26" i="1"/>
  <c r="AG26" i="1"/>
  <c r="AB26" i="1"/>
  <c r="AJ26" i="1"/>
  <c r="AT100" i="1"/>
  <c r="AS168" i="1"/>
  <c r="AV95" i="1"/>
  <c r="AV101" i="1" s="1"/>
  <c r="AS100" i="1"/>
  <c r="AY169" i="1"/>
  <c r="AY74" i="2"/>
  <c r="AY69" i="2"/>
  <c r="AY73" i="2"/>
  <c r="AY70" i="2"/>
  <c r="AY71" i="2"/>
  <c r="AY75" i="2"/>
  <c r="AY68" i="2"/>
  <c r="AY72" i="2"/>
  <c r="AU95" i="1"/>
  <c r="AU101" i="1" s="1"/>
  <c r="AT168" i="1"/>
  <c r="AU168" i="1"/>
  <c r="AU173" i="1" s="1"/>
  <c r="AU21" i="1"/>
  <c r="AV21" i="1"/>
  <c r="AV26" i="1" s="1"/>
  <c r="AV168" i="1"/>
  <c r="AY22" i="1"/>
  <c r="AY29" i="2"/>
  <c r="AY31" i="2"/>
  <c r="AY26" i="2"/>
  <c r="AY27" i="2"/>
  <c r="AY25" i="2"/>
  <c r="AY24" i="2"/>
  <c r="AY30" i="2"/>
  <c r="AY28" i="2"/>
  <c r="AD27" i="1"/>
  <c r="AC27" i="1"/>
  <c r="AI26" i="1"/>
  <c r="AY96" i="1"/>
  <c r="AY48" i="2"/>
  <c r="AY52" i="2"/>
  <c r="AY46" i="2"/>
  <c r="AY51" i="2"/>
  <c r="AY53" i="2"/>
  <c r="AY49" i="2"/>
  <c r="AY50" i="2"/>
  <c r="AY47" i="2"/>
  <c r="AT21" i="1"/>
  <c r="AT26" i="1" s="1"/>
  <c r="AS21" i="1"/>
  <c r="AS26" i="1" s="1"/>
  <c r="AI27" i="1"/>
  <c r="AB27" i="1"/>
  <c r="AJ27" i="1"/>
  <c r="AC26" i="1"/>
  <c r="AF27" i="1"/>
  <c r="AD26" i="1"/>
  <c r="AE27" i="1"/>
  <c r="AL27" i="1"/>
  <c r="AL26" i="1"/>
  <c r="AK26" i="1"/>
  <c r="AH27" i="1"/>
  <c r="AH26" i="1"/>
  <c r="AA26" i="1"/>
  <c r="AG27" i="1"/>
  <c r="C79" i="1"/>
  <c r="C85" i="1" s="1"/>
  <c r="Z87" i="1"/>
  <c r="Z92" i="1" s="1"/>
  <c r="V87" i="1"/>
  <c r="V92" i="1" s="1"/>
  <c r="R87" i="1"/>
  <c r="R92" i="1" s="1"/>
  <c r="N87" i="1"/>
  <c r="N92" i="1" s="1"/>
  <c r="J87" i="1"/>
  <c r="J92" i="1" s="1"/>
  <c r="F87" i="1"/>
  <c r="F92" i="1" s="1"/>
  <c r="X160" i="1"/>
  <c r="Z152" i="1"/>
  <c r="Z158" i="1" s="1"/>
  <c r="Y79" i="1"/>
  <c r="Y84" i="1" s="1"/>
  <c r="Q79" i="1"/>
  <c r="Q84" i="1" s="1"/>
  <c r="I79" i="1"/>
  <c r="I84" i="1" s="1"/>
  <c r="C87" i="1"/>
  <c r="C92" i="1" s="1"/>
  <c r="D87" i="1"/>
  <c r="D92" i="1" s="1"/>
  <c r="X87" i="1"/>
  <c r="X92" i="1" s="1"/>
  <c r="T87" i="1"/>
  <c r="T92" i="1" s="1"/>
  <c r="P87" i="1"/>
  <c r="P92" i="1" s="1"/>
  <c r="L87" i="1"/>
  <c r="L92" i="1" s="1"/>
  <c r="H87" i="1"/>
  <c r="H93" i="1" s="1"/>
  <c r="X144" i="1"/>
  <c r="E87" i="1"/>
  <c r="E92" i="1" s="1"/>
  <c r="E79" i="1"/>
  <c r="E85" i="1" s="1"/>
  <c r="U79" i="1"/>
  <c r="U84" i="1" s="1"/>
  <c r="Z160" i="1"/>
  <c r="X152" i="1"/>
  <c r="X157" i="1" s="1"/>
  <c r="X136" i="1"/>
  <c r="W79" i="1"/>
  <c r="W84" i="1" s="1"/>
  <c r="S79" i="1"/>
  <c r="S84" i="1" s="1"/>
  <c r="O79" i="1"/>
  <c r="O84" i="1" s="1"/>
  <c r="K79" i="1"/>
  <c r="K84" i="1" s="1"/>
  <c r="G79" i="1"/>
  <c r="G84" i="1" s="1"/>
  <c r="Y144" i="1"/>
  <c r="D79" i="1"/>
  <c r="D84" i="1" s="1"/>
  <c r="Z79" i="1"/>
  <c r="Z85" i="1" s="1"/>
  <c r="V79" i="1"/>
  <c r="V85" i="1" s="1"/>
  <c r="R79" i="1"/>
  <c r="R85" i="1" s="1"/>
  <c r="N79" i="1"/>
  <c r="N84" i="1" s="1"/>
  <c r="J79" i="1"/>
  <c r="J85" i="1" s="1"/>
  <c r="F79" i="1"/>
  <c r="F84" i="1" s="1"/>
  <c r="Y152" i="1"/>
  <c r="Y157" i="1" s="1"/>
  <c r="Z144" i="1"/>
  <c r="Y136" i="1"/>
  <c r="M79" i="1"/>
  <c r="M84" i="1" s="1"/>
  <c r="Y87" i="1"/>
  <c r="Y93" i="1" s="1"/>
  <c r="U87" i="1"/>
  <c r="U93" i="1" s="1"/>
  <c r="Q87" i="1"/>
  <c r="Q93" i="1" s="1"/>
  <c r="M87" i="1"/>
  <c r="M93" i="1" s="1"/>
  <c r="I87" i="1"/>
  <c r="I93" i="1" s="1"/>
  <c r="X79" i="1"/>
  <c r="X85" i="1" s="1"/>
  <c r="T79" i="1"/>
  <c r="T85" i="1" s="1"/>
  <c r="P79" i="1"/>
  <c r="P85" i="1" s="1"/>
  <c r="L79" i="1"/>
  <c r="L85" i="1" s="1"/>
  <c r="H79" i="1"/>
  <c r="H85" i="1" s="1"/>
  <c r="Y160" i="1"/>
  <c r="W87" i="1"/>
  <c r="W93" i="1" s="1"/>
  <c r="S87" i="1"/>
  <c r="S93" i="1" s="1"/>
  <c r="O87" i="1"/>
  <c r="O93" i="1" s="1"/>
  <c r="K87" i="1"/>
  <c r="K93" i="1" s="1"/>
  <c r="G87" i="1"/>
  <c r="G93" i="1" s="1"/>
  <c r="AY95" i="1" l="1"/>
  <c r="AY101" i="1" s="1"/>
  <c r="AY21" i="1"/>
  <c r="AY26" i="1" s="1"/>
  <c r="AU100" i="1"/>
  <c r="AV100" i="1"/>
  <c r="AV245" i="1"/>
  <c r="AV27" i="1"/>
  <c r="AU241" i="1"/>
  <c r="AU174" i="1"/>
  <c r="AS245" i="1"/>
  <c r="AS27" i="1"/>
  <c r="AV241" i="1"/>
  <c r="AV174" i="1"/>
  <c r="AU245" i="1"/>
  <c r="AU27" i="1"/>
  <c r="AT241" i="1"/>
  <c r="AT174" i="1"/>
  <c r="AY168" i="1"/>
  <c r="AY173" i="1" s="1"/>
  <c r="AS241" i="1"/>
  <c r="AS174" i="1"/>
  <c r="AT245" i="1"/>
  <c r="AT27" i="1"/>
  <c r="AV173" i="1"/>
  <c r="AU26" i="1"/>
  <c r="AT173" i="1"/>
  <c r="AS173" i="1"/>
  <c r="Y150" i="1"/>
  <c r="Y149" i="1"/>
  <c r="Z165" i="1"/>
  <c r="Z166" i="1"/>
  <c r="X149" i="1"/>
  <c r="X150" i="1"/>
  <c r="Y141" i="1"/>
  <c r="Y142" i="1"/>
  <c r="Y165" i="1"/>
  <c r="Y166" i="1"/>
  <c r="Z150" i="1"/>
  <c r="Z149" i="1"/>
  <c r="X142" i="1"/>
  <c r="X141" i="1"/>
  <c r="X166" i="1"/>
  <c r="X165" i="1"/>
  <c r="V93" i="1"/>
  <c r="L93" i="1"/>
  <c r="N85" i="1"/>
  <c r="J84" i="1"/>
  <c r="N93" i="1"/>
  <c r="Z84" i="1"/>
  <c r="H92" i="1"/>
  <c r="D85" i="1"/>
  <c r="F93" i="1"/>
  <c r="Q85" i="1"/>
  <c r="D93" i="1"/>
  <c r="Y85" i="1"/>
  <c r="Z93" i="1"/>
  <c r="P93" i="1"/>
  <c r="J93" i="1"/>
  <c r="Z157" i="1"/>
  <c r="C84" i="1"/>
  <c r="U92" i="1"/>
  <c r="R84" i="1"/>
  <c r="I92" i="1"/>
  <c r="E93" i="1"/>
  <c r="X158" i="1"/>
  <c r="O85" i="1"/>
  <c r="M92" i="1"/>
  <c r="R93" i="1"/>
  <c r="I85" i="1"/>
  <c r="S85" i="1"/>
  <c r="F85" i="1"/>
  <c r="Q92" i="1"/>
  <c r="K85" i="1"/>
  <c r="E84" i="1"/>
  <c r="C93" i="1"/>
  <c r="V84" i="1"/>
  <c r="H84" i="1"/>
  <c r="P84" i="1"/>
  <c r="X93" i="1"/>
  <c r="G85" i="1"/>
  <c r="W85" i="1"/>
  <c r="Y92" i="1"/>
  <c r="X84" i="1"/>
  <c r="U85" i="1"/>
  <c r="T93" i="1"/>
  <c r="S92" i="1"/>
  <c r="L84" i="1"/>
  <c r="Y158" i="1"/>
  <c r="M85" i="1"/>
  <c r="T84" i="1"/>
  <c r="G92" i="1"/>
  <c r="W92" i="1"/>
  <c r="K92" i="1"/>
  <c r="O92" i="1"/>
  <c r="V160" i="1"/>
  <c r="U160" i="1"/>
  <c r="T160" i="1"/>
  <c r="S160" i="1"/>
  <c r="R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W160" i="1"/>
  <c r="Q160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W152" i="1"/>
  <c r="W144" i="1"/>
  <c r="R136" i="1"/>
  <c r="Q136" i="1"/>
  <c r="P136" i="1"/>
  <c r="O136" i="1"/>
  <c r="N136" i="1"/>
  <c r="M136" i="1"/>
  <c r="L136" i="1"/>
  <c r="J136" i="1"/>
  <c r="I136" i="1"/>
  <c r="H136" i="1"/>
  <c r="G136" i="1"/>
  <c r="F136" i="1"/>
  <c r="E136" i="1"/>
  <c r="D136" i="1"/>
  <c r="C136" i="1"/>
  <c r="W136" i="1"/>
  <c r="U136" i="1"/>
  <c r="T136" i="1"/>
  <c r="S136" i="1"/>
  <c r="M128" i="1"/>
  <c r="B166" i="1"/>
  <c r="B165" i="1"/>
  <c r="B158" i="1"/>
  <c r="B157" i="1"/>
  <c r="B150" i="1"/>
  <c r="B149" i="1"/>
  <c r="B142" i="1"/>
  <c r="B141" i="1"/>
  <c r="B134" i="1"/>
  <c r="B133" i="1"/>
  <c r="AY100" i="1" l="1"/>
  <c r="AY241" i="1"/>
  <c r="AY174" i="1"/>
  <c r="AY245" i="1"/>
  <c r="AY27" i="1"/>
  <c r="C142" i="1"/>
  <c r="C141" i="1"/>
  <c r="L142" i="1"/>
  <c r="L141" i="1"/>
  <c r="E165" i="1"/>
  <c r="E166" i="1"/>
  <c r="R166" i="1"/>
  <c r="R165" i="1"/>
  <c r="T141" i="1"/>
  <c r="T142" i="1"/>
  <c r="D142" i="1"/>
  <c r="D141" i="1"/>
  <c r="H141" i="1"/>
  <c r="H142" i="1"/>
  <c r="M141" i="1"/>
  <c r="M142" i="1"/>
  <c r="Q141" i="1"/>
  <c r="Q142" i="1"/>
  <c r="W165" i="1"/>
  <c r="W166" i="1"/>
  <c r="F166" i="1"/>
  <c r="F165" i="1"/>
  <c r="J165" i="1"/>
  <c r="J166" i="1"/>
  <c r="N165" i="1"/>
  <c r="N166" i="1"/>
  <c r="S165" i="1"/>
  <c r="S166" i="1"/>
  <c r="S142" i="1"/>
  <c r="S141" i="1"/>
  <c r="P141" i="1"/>
  <c r="P142" i="1"/>
  <c r="Q166" i="1"/>
  <c r="Q165" i="1"/>
  <c r="M166" i="1"/>
  <c r="M165" i="1"/>
  <c r="U141" i="1"/>
  <c r="U142" i="1"/>
  <c r="R142" i="1"/>
  <c r="R141" i="1"/>
  <c r="C166" i="1"/>
  <c r="C165" i="1"/>
  <c r="G165" i="1"/>
  <c r="G166" i="1"/>
  <c r="K166" i="1"/>
  <c r="K165" i="1"/>
  <c r="O166" i="1"/>
  <c r="O165" i="1"/>
  <c r="T165" i="1"/>
  <c r="T166" i="1"/>
  <c r="G142" i="1"/>
  <c r="G141" i="1"/>
  <c r="I165" i="1"/>
  <c r="I166" i="1"/>
  <c r="V166" i="1"/>
  <c r="V165" i="1"/>
  <c r="E141" i="1"/>
  <c r="E142" i="1"/>
  <c r="I141" i="1"/>
  <c r="I142" i="1"/>
  <c r="N141" i="1"/>
  <c r="N142" i="1"/>
  <c r="M133" i="1"/>
  <c r="M134" i="1"/>
  <c r="W142" i="1"/>
  <c r="W141" i="1"/>
  <c r="F142" i="1"/>
  <c r="F141" i="1"/>
  <c r="J141" i="1"/>
  <c r="J142" i="1"/>
  <c r="O142" i="1"/>
  <c r="O141" i="1"/>
  <c r="W149" i="1"/>
  <c r="W150" i="1"/>
  <c r="D165" i="1"/>
  <c r="D166" i="1"/>
  <c r="H165" i="1"/>
  <c r="H166" i="1"/>
  <c r="L165" i="1"/>
  <c r="L166" i="1"/>
  <c r="P165" i="1"/>
  <c r="P166" i="1"/>
  <c r="U165" i="1"/>
  <c r="U166" i="1"/>
  <c r="V136" i="1"/>
  <c r="K136" i="1"/>
  <c r="L128" i="1"/>
  <c r="C152" i="1"/>
  <c r="T128" i="1"/>
  <c r="E128" i="1"/>
  <c r="U128" i="1"/>
  <c r="W158" i="1"/>
  <c r="W157" i="1"/>
  <c r="X128" i="1"/>
  <c r="H128" i="1"/>
  <c r="Y128" i="1"/>
  <c r="I128" i="1"/>
  <c r="Q128" i="1"/>
  <c r="G128" i="1"/>
  <c r="W128" i="1"/>
  <c r="D128" i="1"/>
  <c r="C128" i="1"/>
  <c r="S128" i="1"/>
  <c r="K128" i="1"/>
  <c r="O128" i="1"/>
  <c r="Y55" i="2"/>
  <c r="U55" i="2"/>
  <c r="Q55" i="2"/>
  <c r="Q169" i="1" s="1"/>
  <c r="Q168" i="1" s="1"/>
  <c r="M55" i="2"/>
  <c r="M169" i="1" s="1"/>
  <c r="M168" i="1" s="1"/>
  <c r="I55" i="2"/>
  <c r="I169" i="1" s="1"/>
  <c r="I168" i="1" s="1"/>
  <c r="E55" i="2"/>
  <c r="E169" i="1" s="1"/>
  <c r="E168" i="1" s="1"/>
  <c r="X55" i="2"/>
  <c r="T55" i="2"/>
  <c r="T169" i="1" s="1"/>
  <c r="T168" i="1" s="1"/>
  <c r="P55" i="2"/>
  <c r="P169" i="1" s="1"/>
  <c r="P168" i="1" s="1"/>
  <c r="L55" i="2"/>
  <c r="L169" i="1" s="1"/>
  <c r="L168" i="1" s="1"/>
  <c r="H55" i="2"/>
  <c r="H169" i="1" s="1"/>
  <c r="H168" i="1" s="1"/>
  <c r="D55" i="2"/>
  <c r="D169" i="1" s="1"/>
  <c r="D168" i="1" s="1"/>
  <c r="Z55" i="2"/>
  <c r="Z169" i="1" s="1"/>
  <c r="Z168" i="1" s="1"/>
  <c r="V55" i="2"/>
  <c r="V169" i="1" s="1"/>
  <c r="V168" i="1" s="1"/>
  <c r="R55" i="2"/>
  <c r="N55" i="2"/>
  <c r="N169" i="1" s="1"/>
  <c r="N168" i="1" s="1"/>
  <c r="J55" i="2"/>
  <c r="J169" i="1" s="1"/>
  <c r="J168" i="1" s="1"/>
  <c r="F55" i="2"/>
  <c r="F169" i="1" s="1"/>
  <c r="F168" i="1" s="1"/>
  <c r="Z33" i="2"/>
  <c r="V33" i="2"/>
  <c r="R33" i="2"/>
  <c r="N33" i="2"/>
  <c r="J33" i="2"/>
  <c r="F33" i="2"/>
  <c r="Y11" i="2"/>
  <c r="L5" i="13" s="1"/>
  <c r="U11" i="2"/>
  <c r="Q11" i="2"/>
  <c r="Q88" i="2" s="1"/>
  <c r="M11" i="2"/>
  <c r="M88" i="2" s="1"/>
  <c r="I11" i="2"/>
  <c r="I88" i="2" s="1"/>
  <c r="E11" i="2"/>
  <c r="E88" i="2" s="1"/>
  <c r="Z11" i="2"/>
  <c r="Z88" i="2" s="1"/>
  <c r="V11" i="2"/>
  <c r="V88" i="2" s="1"/>
  <c r="R11" i="2"/>
  <c r="R88" i="2" s="1"/>
  <c r="N11" i="2"/>
  <c r="N88" i="2" s="1"/>
  <c r="J11" i="2"/>
  <c r="J88" i="2" s="1"/>
  <c r="F11" i="2"/>
  <c r="F88" i="2" s="1"/>
  <c r="P128" i="1"/>
  <c r="X33" i="2"/>
  <c r="T33" i="2"/>
  <c r="P33" i="2"/>
  <c r="L33" i="2"/>
  <c r="H33" i="2"/>
  <c r="D33" i="2"/>
  <c r="W33" i="2"/>
  <c r="S33" i="2"/>
  <c r="O33" i="2"/>
  <c r="K33" i="2"/>
  <c r="G33" i="2"/>
  <c r="Y33" i="2"/>
  <c r="L14" i="13" s="1"/>
  <c r="U33" i="2"/>
  <c r="Q33" i="2"/>
  <c r="M33" i="2"/>
  <c r="I33" i="2"/>
  <c r="E33" i="2"/>
  <c r="W55" i="2"/>
  <c r="S55" i="2"/>
  <c r="S169" i="1" s="1"/>
  <c r="S168" i="1" s="1"/>
  <c r="O55" i="2"/>
  <c r="K55" i="2"/>
  <c r="K169" i="1" s="1"/>
  <c r="K168" i="1" s="1"/>
  <c r="G55" i="2"/>
  <c r="G169" i="1" s="1"/>
  <c r="G168" i="1" s="1"/>
  <c r="X11" i="2"/>
  <c r="T11" i="2"/>
  <c r="T88" i="2" s="1"/>
  <c r="P11" i="2"/>
  <c r="P88" i="2" s="1"/>
  <c r="L11" i="2"/>
  <c r="L88" i="2" s="1"/>
  <c r="H11" i="2"/>
  <c r="H88" i="2" s="1"/>
  <c r="D11" i="2"/>
  <c r="D88" i="2" s="1"/>
  <c r="W11" i="2"/>
  <c r="S11" i="2"/>
  <c r="S88" i="2" s="1"/>
  <c r="O11" i="2"/>
  <c r="K11" i="2"/>
  <c r="K88" i="2" s="1"/>
  <c r="G11" i="2"/>
  <c r="G88" i="2" s="1"/>
  <c r="F128" i="1"/>
  <c r="R128" i="1"/>
  <c r="Z128" i="1"/>
  <c r="J128" i="1"/>
  <c r="N128" i="1"/>
  <c r="V128" i="1"/>
  <c r="B34" i="1"/>
  <c r="AP33" i="2" l="1"/>
  <c r="AP48" i="2" s="1"/>
  <c r="Y169" i="1"/>
  <c r="Y168" i="1" s="1"/>
  <c r="Y174" i="1" s="1"/>
  <c r="L23" i="13"/>
  <c r="W88" i="2"/>
  <c r="W169" i="1"/>
  <c r="W168" i="1" s="1"/>
  <c r="N14" i="13"/>
  <c r="O14" i="13" s="1"/>
  <c r="Q14" i="13"/>
  <c r="S14" i="13" s="1"/>
  <c r="T14" i="13"/>
  <c r="AP96" i="1"/>
  <c r="AP47" i="2"/>
  <c r="AN33" i="2"/>
  <c r="AQ33" i="2"/>
  <c r="AP11" i="2"/>
  <c r="U88" i="2"/>
  <c r="U169" i="1"/>
  <c r="U168" i="1" s="1"/>
  <c r="U174" i="1" s="1"/>
  <c r="AP55" i="2"/>
  <c r="O169" i="1"/>
  <c r="O168" i="1" s="1"/>
  <c r="O174" i="1" s="1"/>
  <c r="AN55" i="2"/>
  <c r="AO88" i="2"/>
  <c r="AO246" i="1" s="1"/>
  <c r="Y27" i="2"/>
  <c r="Y88" i="2"/>
  <c r="AO33" i="2"/>
  <c r="R169" i="1"/>
  <c r="R168" i="1" s="1"/>
  <c r="R174" i="1" s="1"/>
  <c r="AO55" i="2"/>
  <c r="X169" i="1"/>
  <c r="X168" i="1" s="1"/>
  <c r="X174" i="1" s="1"/>
  <c r="AQ55" i="2"/>
  <c r="AN11" i="2"/>
  <c r="O88" i="2"/>
  <c r="AN88" i="2" s="1"/>
  <c r="AQ11" i="2"/>
  <c r="X88" i="2"/>
  <c r="AO11" i="2"/>
  <c r="K96" i="1"/>
  <c r="K95" i="1" s="1"/>
  <c r="E96" i="1"/>
  <c r="E95" i="1" s="1"/>
  <c r="U96" i="1"/>
  <c r="U95" i="1" s="1"/>
  <c r="O96" i="1"/>
  <c r="O95" i="1" s="1"/>
  <c r="H96" i="1"/>
  <c r="H95" i="1" s="1"/>
  <c r="X96" i="1"/>
  <c r="X95" i="1" s="1"/>
  <c r="N96" i="1"/>
  <c r="N95" i="1" s="1"/>
  <c r="Q96" i="1"/>
  <c r="Q95" i="1" s="1"/>
  <c r="T96" i="1"/>
  <c r="T95" i="1" s="1"/>
  <c r="Z96" i="1"/>
  <c r="Z95" i="1" s="1"/>
  <c r="I96" i="1"/>
  <c r="I95" i="1" s="1"/>
  <c r="Y96" i="1"/>
  <c r="Y95" i="1" s="1"/>
  <c r="S96" i="1"/>
  <c r="S95" i="1" s="1"/>
  <c r="L96" i="1"/>
  <c r="L95" i="1" s="1"/>
  <c r="R96" i="1"/>
  <c r="R95" i="1" s="1"/>
  <c r="D96" i="1"/>
  <c r="D95" i="1" s="1"/>
  <c r="J96" i="1"/>
  <c r="J95" i="1" s="1"/>
  <c r="M96" i="1"/>
  <c r="M95" i="1" s="1"/>
  <c r="G96" i="1"/>
  <c r="G95" i="1" s="1"/>
  <c r="W96" i="1"/>
  <c r="W95" i="1" s="1"/>
  <c r="P96" i="1"/>
  <c r="P95" i="1" s="1"/>
  <c r="F96" i="1"/>
  <c r="F95" i="1" s="1"/>
  <c r="V96" i="1"/>
  <c r="V95" i="1" s="1"/>
  <c r="K174" i="1"/>
  <c r="F174" i="1"/>
  <c r="V174" i="1"/>
  <c r="L174" i="1"/>
  <c r="E174" i="1"/>
  <c r="J174" i="1"/>
  <c r="Z173" i="1"/>
  <c r="Z174" i="1"/>
  <c r="P174" i="1"/>
  <c r="I174" i="1"/>
  <c r="S174" i="1"/>
  <c r="N174" i="1"/>
  <c r="D174" i="1"/>
  <c r="T174" i="1"/>
  <c r="M174" i="1"/>
  <c r="G174" i="1"/>
  <c r="W174" i="1"/>
  <c r="H174" i="1"/>
  <c r="Q174" i="1"/>
  <c r="G133" i="1"/>
  <c r="G134" i="1"/>
  <c r="U134" i="1"/>
  <c r="U133" i="1"/>
  <c r="Z134" i="1"/>
  <c r="Z133" i="1"/>
  <c r="P134" i="1"/>
  <c r="P133" i="1"/>
  <c r="C134" i="1"/>
  <c r="C133" i="1"/>
  <c r="Q134" i="1"/>
  <c r="Q133" i="1"/>
  <c r="X133" i="1"/>
  <c r="X134" i="1"/>
  <c r="E134" i="1"/>
  <c r="E133" i="1"/>
  <c r="L133" i="1"/>
  <c r="L134" i="1"/>
  <c r="V133" i="1"/>
  <c r="V134" i="1"/>
  <c r="D134" i="1"/>
  <c r="D133" i="1"/>
  <c r="I133" i="1"/>
  <c r="I134" i="1"/>
  <c r="T134" i="1"/>
  <c r="T133" i="1"/>
  <c r="K142" i="1"/>
  <c r="K141" i="1"/>
  <c r="J134" i="1"/>
  <c r="J133" i="1"/>
  <c r="S134" i="1"/>
  <c r="S133" i="1"/>
  <c r="H133" i="1"/>
  <c r="H134" i="1"/>
  <c r="R133" i="1"/>
  <c r="R134" i="1"/>
  <c r="O134" i="1"/>
  <c r="O133" i="1"/>
  <c r="N133" i="1"/>
  <c r="N134" i="1"/>
  <c r="F133" i="1"/>
  <c r="F134" i="1"/>
  <c r="K134" i="1"/>
  <c r="K133" i="1"/>
  <c r="W133" i="1"/>
  <c r="W134" i="1"/>
  <c r="Y134" i="1"/>
  <c r="Y133" i="1"/>
  <c r="V141" i="1"/>
  <c r="V142" i="1"/>
  <c r="M53" i="2"/>
  <c r="M51" i="2"/>
  <c r="M47" i="2"/>
  <c r="M52" i="2"/>
  <c r="M49" i="2"/>
  <c r="M46" i="2"/>
  <c r="M50" i="2"/>
  <c r="M48" i="2"/>
  <c r="W34" i="2"/>
  <c r="W52" i="2"/>
  <c r="W49" i="2"/>
  <c r="W46" i="2"/>
  <c r="W53" i="2"/>
  <c r="W50" i="2"/>
  <c r="W48" i="2"/>
  <c r="W47" i="2"/>
  <c r="W51" i="2"/>
  <c r="V50" i="2"/>
  <c r="V53" i="2"/>
  <c r="V46" i="2"/>
  <c r="V51" i="2"/>
  <c r="V52" i="2"/>
  <c r="V47" i="2"/>
  <c r="V48" i="2"/>
  <c r="V49" i="2"/>
  <c r="D68" i="2"/>
  <c r="D73" i="2"/>
  <c r="D69" i="2"/>
  <c r="D72" i="2"/>
  <c r="D74" i="2"/>
  <c r="D144" i="1" s="1"/>
  <c r="D71" i="2"/>
  <c r="D70" i="2"/>
  <c r="D75" i="2"/>
  <c r="M72" i="2"/>
  <c r="M69" i="2"/>
  <c r="M73" i="2"/>
  <c r="M68" i="2"/>
  <c r="M74" i="2"/>
  <c r="M144" i="1" s="1"/>
  <c r="M75" i="2"/>
  <c r="M71" i="2"/>
  <c r="M70" i="2"/>
  <c r="G75" i="2"/>
  <c r="G74" i="2"/>
  <c r="G144" i="1" s="1"/>
  <c r="G71" i="2"/>
  <c r="G70" i="2"/>
  <c r="G73" i="2"/>
  <c r="G69" i="2"/>
  <c r="G72" i="2"/>
  <c r="G68" i="2"/>
  <c r="Q51" i="2"/>
  <c r="Q48" i="2"/>
  <c r="Q53" i="2"/>
  <c r="Q47" i="2"/>
  <c r="Q50" i="2"/>
  <c r="Q49" i="2"/>
  <c r="Q46" i="2"/>
  <c r="Q52" i="2"/>
  <c r="K34" i="2"/>
  <c r="K46" i="2"/>
  <c r="K50" i="2"/>
  <c r="K53" i="2"/>
  <c r="K49" i="2"/>
  <c r="K47" i="2"/>
  <c r="K52" i="2"/>
  <c r="K51" i="2"/>
  <c r="K48" i="2"/>
  <c r="T50" i="2"/>
  <c r="T47" i="2"/>
  <c r="T53" i="2"/>
  <c r="T52" i="2"/>
  <c r="T51" i="2"/>
  <c r="T46" i="2"/>
  <c r="T49" i="2"/>
  <c r="T48" i="2"/>
  <c r="J51" i="2"/>
  <c r="J49" i="2"/>
  <c r="J50" i="2"/>
  <c r="J47" i="2"/>
  <c r="J53" i="2"/>
  <c r="J48" i="2"/>
  <c r="J46" i="2"/>
  <c r="J52" i="2"/>
  <c r="R56" i="2"/>
  <c r="R69" i="2"/>
  <c r="R70" i="2"/>
  <c r="R72" i="2"/>
  <c r="R73" i="2"/>
  <c r="R75" i="2"/>
  <c r="R74" i="2"/>
  <c r="R144" i="1" s="1"/>
  <c r="R68" i="2"/>
  <c r="R71" i="2"/>
  <c r="X70" i="2"/>
  <c r="X74" i="2"/>
  <c r="X73" i="2"/>
  <c r="X72" i="2"/>
  <c r="X69" i="2"/>
  <c r="X75" i="2"/>
  <c r="X68" i="2"/>
  <c r="X71" i="2"/>
  <c r="K71" i="2"/>
  <c r="K69" i="2"/>
  <c r="K68" i="2"/>
  <c r="K74" i="2"/>
  <c r="K144" i="1" s="1"/>
  <c r="K73" i="2"/>
  <c r="K75" i="2"/>
  <c r="K70" i="2"/>
  <c r="K72" i="2"/>
  <c r="E48" i="2"/>
  <c r="E52" i="2"/>
  <c r="E46" i="2"/>
  <c r="E51" i="2"/>
  <c r="E49" i="2"/>
  <c r="E47" i="2"/>
  <c r="E53" i="2"/>
  <c r="E50" i="2"/>
  <c r="U46" i="2"/>
  <c r="U50" i="2"/>
  <c r="U49" i="2"/>
  <c r="U52" i="2"/>
  <c r="U53" i="2"/>
  <c r="U51" i="2"/>
  <c r="U48" i="2"/>
  <c r="U47" i="2"/>
  <c r="O34" i="2"/>
  <c r="O48" i="2"/>
  <c r="O47" i="2"/>
  <c r="O49" i="2"/>
  <c r="O52" i="2"/>
  <c r="O46" i="2"/>
  <c r="O53" i="2"/>
  <c r="O50" i="2"/>
  <c r="O51" i="2"/>
  <c r="H47" i="2"/>
  <c r="H53" i="2"/>
  <c r="H50" i="2"/>
  <c r="H48" i="2"/>
  <c r="H46" i="2"/>
  <c r="H51" i="2"/>
  <c r="H52" i="2"/>
  <c r="H49" i="2"/>
  <c r="X49" i="2"/>
  <c r="X50" i="2"/>
  <c r="X53" i="2"/>
  <c r="X46" i="2"/>
  <c r="X51" i="2"/>
  <c r="X48" i="2"/>
  <c r="X47" i="2"/>
  <c r="X52" i="2"/>
  <c r="N52" i="2"/>
  <c r="N53" i="2"/>
  <c r="N48" i="2"/>
  <c r="N46" i="2"/>
  <c r="N51" i="2"/>
  <c r="N49" i="2"/>
  <c r="N50" i="2"/>
  <c r="N47" i="2"/>
  <c r="F56" i="2"/>
  <c r="F73" i="2"/>
  <c r="F69" i="2"/>
  <c r="F71" i="2"/>
  <c r="F68" i="2"/>
  <c r="F70" i="2"/>
  <c r="F75" i="2"/>
  <c r="F72" i="2"/>
  <c r="F74" i="2"/>
  <c r="F144" i="1" s="1"/>
  <c r="V56" i="2"/>
  <c r="V69" i="2"/>
  <c r="V73" i="2"/>
  <c r="V75" i="2"/>
  <c r="V70" i="2"/>
  <c r="V71" i="2"/>
  <c r="V72" i="2"/>
  <c r="V68" i="2"/>
  <c r="V74" i="2"/>
  <c r="V144" i="1" s="1"/>
  <c r="L71" i="2"/>
  <c r="L69" i="2"/>
  <c r="L70" i="2"/>
  <c r="L72" i="2"/>
  <c r="L68" i="2"/>
  <c r="L73" i="2"/>
  <c r="L75" i="2"/>
  <c r="L74" i="2"/>
  <c r="L144" i="1" s="1"/>
  <c r="E70" i="2"/>
  <c r="E71" i="2"/>
  <c r="E72" i="2"/>
  <c r="E75" i="2"/>
  <c r="E74" i="2"/>
  <c r="E144" i="1" s="1"/>
  <c r="E68" i="2"/>
  <c r="E69" i="2"/>
  <c r="E73" i="2"/>
  <c r="U68" i="2"/>
  <c r="U69" i="2"/>
  <c r="U74" i="2"/>
  <c r="U144" i="1" s="1"/>
  <c r="U72" i="2"/>
  <c r="U73" i="2"/>
  <c r="U70" i="2"/>
  <c r="U75" i="2"/>
  <c r="U71" i="2"/>
  <c r="S56" i="2"/>
  <c r="S70" i="2"/>
  <c r="S71" i="2"/>
  <c r="S74" i="2"/>
  <c r="S144" i="1" s="1"/>
  <c r="S68" i="2"/>
  <c r="S72" i="2"/>
  <c r="S73" i="2"/>
  <c r="S75" i="2"/>
  <c r="S69" i="2"/>
  <c r="G34" i="2"/>
  <c r="G49" i="2"/>
  <c r="G50" i="2"/>
  <c r="G53" i="2"/>
  <c r="G51" i="2"/>
  <c r="G46" i="2"/>
  <c r="G48" i="2"/>
  <c r="G47" i="2"/>
  <c r="G52" i="2"/>
  <c r="P49" i="2"/>
  <c r="P52" i="2"/>
  <c r="P46" i="2"/>
  <c r="P50" i="2"/>
  <c r="P48" i="2"/>
  <c r="P51" i="2"/>
  <c r="P53" i="2"/>
  <c r="P47" i="2"/>
  <c r="F47" i="2"/>
  <c r="F51" i="2"/>
  <c r="F50" i="2"/>
  <c r="F48" i="2"/>
  <c r="F49" i="2"/>
  <c r="F52" i="2"/>
  <c r="F53" i="2"/>
  <c r="F46" i="2"/>
  <c r="N56" i="2"/>
  <c r="N68" i="2"/>
  <c r="N75" i="2"/>
  <c r="N73" i="2"/>
  <c r="N72" i="2"/>
  <c r="N69" i="2"/>
  <c r="N74" i="2"/>
  <c r="N144" i="1" s="1"/>
  <c r="N70" i="2"/>
  <c r="N71" i="2"/>
  <c r="T75" i="2"/>
  <c r="T71" i="2"/>
  <c r="T74" i="2"/>
  <c r="T144" i="1" s="1"/>
  <c r="T68" i="2"/>
  <c r="T72" i="2"/>
  <c r="T70" i="2"/>
  <c r="T73" i="2"/>
  <c r="T69" i="2"/>
  <c r="W74" i="2"/>
  <c r="W73" i="2"/>
  <c r="W71" i="2"/>
  <c r="W75" i="2"/>
  <c r="W69" i="2"/>
  <c r="W72" i="2"/>
  <c r="W68" i="2"/>
  <c r="W70" i="2"/>
  <c r="D51" i="2"/>
  <c r="D53" i="2"/>
  <c r="D52" i="2"/>
  <c r="D49" i="2"/>
  <c r="D47" i="2"/>
  <c r="D50" i="2"/>
  <c r="D48" i="2"/>
  <c r="D46" i="2"/>
  <c r="Z51" i="2"/>
  <c r="Z48" i="2"/>
  <c r="Z52" i="2"/>
  <c r="Z49" i="2"/>
  <c r="Z53" i="2"/>
  <c r="Z47" i="2"/>
  <c r="Z46" i="2"/>
  <c r="Z50" i="2"/>
  <c r="H69" i="2"/>
  <c r="H68" i="2"/>
  <c r="H70" i="2"/>
  <c r="H72" i="2"/>
  <c r="H75" i="2"/>
  <c r="H71" i="2"/>
  <c r="H73" i="2"/>
  <c r="H74" i="2"/>
  <c r="H144" i="1" s="1"/>
  <c r="Q75" i="2"/>
  <c r="Q68" i="2"/>
  <c r="Q72" i="2"/>
  <c r="Q70" i="2"/>
  <c r="Q71" i="2"/>
  <c r="Q74" i="2"/>
  <c r="Q144" i="1" s="1"/>
  <c r="Q73" i="2"/>
  <c r="Q69" i="2"/>
  <c r="O70" i="2"/>
  <c r="O73" i="2"/>
  <c r="O71" i="2"/>
  <c r="O69" i="2"/>
  <c r="O68" i="2"/>
  <c r="O74" i="2"/>
  <c r="O144" i="1" s="1"/>
  <c r="O75" i="2"/>
  <c r="O72" i="2"/>
  <c r="I50" i="2"/>
  <c r="I46" i="2"/>
  <c r="I48" i="2"/>
  <c r="I47" i="2"/>
  <c r="I49" i="2"/>
  <c r="I53" i="2"/>
  <c r="I52" i="2"/>
  <c r="I51" i="2"/>
  <c r="Y52" i="2"/>
  <c r="Y46" i="2"/>
  <c r="Y49" i="2"/>
  <c r="Y47" i="2"/>
  <c r="Y50" i="2"/>
  <c r="Y48" i="2"/>
  <c r="Y51" i="2"/>
  <c r="Y53" i="2"/>
  <c r="S34" i="2"/>
  <c r="S53" i="2"/>
  <c r="S50" i="2"/>
  <c r="S51" i="2"/>
  <c r="S46" i="2"/>
  <c r="S47" i="2"/>
  <c r="S48" i="2"/>
  <c r="S52" i="2"/>
  <c r="S49" i="2"/>
  <c r="L49" i="2"/>
  <c r="L48" i="2"/>
  <c r="L51" i="2"/>
  <c r="L46" i="2"/>
  <c r="L50" i="2"/>
  <c r="L52" i="2"/>
  <c r="L53" i="2"/>
  <c r="L47" i="2"/>
  <c r="R47" i="2"/>
  <c r="R49" i="2"/>
  <c r="R46" i="2"/>
  <c r="R51" i="2"/>
  <c r="R52" i="2"/>
  <c r="R48" i="2"/>
  <c r="R50" i="2"/>
  <c r="R53" i="2"/>
  <c r="J56" i="2"/>
  <c r="J73" i="2"/>
  <c r="J74" i="2"/>
  <c r="J144" i="1" s="1"/>
  <c r="J70" i="2"/>
  <c r="J75" i="2"/>
  <c r="J68" i="2"/>
  <c r="J71" i="2"/>
  <c r="J69" i="2"/>
  <c r="J72" i="2"/>
  <c r="Z73" i="2"/>
  <c r="Z71" i="2"/>
  <c r="Z69" i="2"/>
  <c r="Z75" i="2"/>
  <c r="Z72" i="2"/>
  <c r="Z74" i="2"/>
  <c r="Z70" i="2"/>
  <c r="Z68" i="2"/>
  <c r="P71" i="2"/>
  <c r="P75" i="2"/>
  <c r="P74" i="2"/>
  <c r="P144" i="1" s="1"/>
  <c r="P68" i="2"/>
  <c r="P70" i="2"/>
  <c r="P69" i="2"/>
  <c r="P73" i="2"/>
  <c r="P72" i="2"/>
  <c r="I72" i="2"/>
  <c r="I75" i="2"/>
  <c r="I69" i="2"/>
  <c r="I71" i="2"/>
  <c r="I70" i="2"/>
  <c r="I74" i="2"/>
  <c r="I144" i="1" s="1"/>
  <c r="I73" i="2"/>
  <c r="I68" i="2"/>
  <c r="Y68" i="2"/>
  <c r="Y74" i="2"/>
  <c r="Y72" i="2"/>
  <c r="Y75" i="2"/>
  <c r="Y69" i="2"/>
  <c r="Y71" i="2"/>
  <c r="Y73" i="2"/>
  <c r="Y70" i="2"/>
  <c r="K56" i="2"/>
  <c r="X27" i="2"/>
  <c r="X26" i="2"/>
  <c r="X25" i="2"/>
  <c r="X30" i="2"/>
  <c r="X31" i="2"/>
  <c r="X24" i="2"/>
  <c r="X28" i="2"/>
  <c r="X29" i="2"/>
  <c r="M26" i="2"/>
  <c r="M27" i="2"/>
  <c r="M28" i="2"/>
  <c r="M24" i="2"/>
  <c r="M25" i="2"/>
  <c r="M29" i="2"/>
  <c r="M30" i="2"/>
  <c r="M31" i="2"/>
  <c r="S12" i="2"/>
  <c r="S31" i="2"/>
  <c r="S24" i="2"/>
  <c r="S25" i="2"/>
  <c r="S29" i="2"/>
  <c r="S30" i="2"/>
  <c r="S27" i="2"/>
  <c r="S28" i="2"/>
  <c r="S26" i="2"/>
  <c r="L25" i="2"/>
  <c r="L30" i="2"/>
  <c r="L24" i="2"/>
  <c r="L31" i="2"/>
  <c r="L27" i="2"/>
  <c r="L29" i="2"/>
  <c r="L26" i="2"/>
  <c r="L28" i="2"/>
  <c r="J12" i="2"/>
  <c r="J26" i="2"/>
  <c r="J31" i="2"/>
  <c r="J25" i="2"/>
  <c r="J24" i="2"/>
  <c r="J29" i="2"/>
  <c r="J28" i="2"/>
  <c r="J30" i="2"/>
  <c r="J27" i="2"/>
  <c r="Z26" i="2"/>
  <c r="Z24" i="2"/>
  <c r="Z25" i="2"/>
  <c r="Z29" i="2"/>
  <c r="Z30" i="2"/>
  <c r="Z31" i="2"/>
  <c r="Z27" i="2"/>
  <c r="Z28" i="2"/>
  <c r="Q24" i="2"/>
  <c r="Q25" i="2"/>
  <c r="Q27" i="2"/>
  <c r="Q30" i="2"/>
  <c r="Q31" i="2"/>
  <c r="Q26" i="2"/>
  <c r="Q28" i="2"/>
  <c r="Q29" i="2"/>
  <c r="O12" i="2"/>
  <c r="O25" i="2"/>
  <c r="O26" i="2"/>
  <c r="O31" i="2"/>
  <c r="O24" i="2"/>
  <c r="O28" i="2"/>
  <c r="O29" i="2"/>
  <c r="O30" i="2"/>
  <c r="O27" i="2"/>
  <c r="W29" i="2"/>
  <c r="W30" i="2"/>
  <c r="W31" i="2"/>
  <c r="W24" i="2"/>
  <c r="W27" i="2"/>
  <c r="W28" i="2"/>
  <c r="W25" i="2"/>
  <c r="W26" i="2"/>
  <c r="P31" i="2"/>
  <c r="P26" i="2"/>
  <c r="P30" i="2"/>
  <c r="P29" i="2"/>
  <c r="P25" i="2"/>
  <c r="P27" i="2"/>
  <c r="P28" i="2"/>
  <c r="P24" i="2"/>
  <c r="N31" i="2"/>
  <c r="N24" i="2"/>
  <c r="N29" i="2"/>
  <c r="N30" i="2"/>
  <c r="N26" i="2"/>
  <c r="N27" i="2"/>
  <c r="N25" i="2"/>
  <c r="N28" i="2"/>
  <c r="E30" i="2"/>
  <c r="E31" i="2"/>
  <c r="E24" i="2"/>
  <c r="E28" i="2"/>
  <c r="E29" i="2"/>
  <c r="E26" i="2"/>
  <c r="E27" i="2"/>
  <c r="E25" i="2"/>
  <c r="U30" i="2"/>
  <c r="U31" i="2"/>
  <c r="U28" i="2"/>
  <c r="U29" i="2"/>
  <c r="U25" i="2"/>
  <c r="U26" i="2"/>
  <c r="U27" i="2"/>
  <c r="U24" i="2"/>
  <c r="H12" i="2"/>
  <c r="H27" i="2"/>
  <c r="H28" i="2"/>
  <c r="H24" i="2"/>
  <c r="H25" i="2"/>
  <c r="H29" i="2"/>
  <c r="H26" i="2"/>
  <c r="H31" i="2"/>
  <c r="H30" i="2"/>
  <c r="F12" i="2"/>
  <c r="F27" i="2"/>
  <c r="F28" i="2"/>
  <c r="F31" i="2"/>
  <c r="F25" i="2"/>
  <c r="F29" i="2"/>
  <c r="F26" i="2"/>
  <c r="F30" i="2"/>
  <c r="F24" i="2"/>
  <c r="V12" i="2"/>
  <c r="V28" i="2"/>
  <c r="V27" i="2"/>
  <c r="V26" i="2"/>
  <c r="V31" i="2"/>
  <c r="V29" i="2"/>
  <c r="V24" i="2"/>
  <c r="V25" i="2"/>
  <c r="V30" i="2"/>
  <c r="G29" i="2"/>
  <c r="G30" i="2"/>
  <c r="G27" i="2"/>
  <c r="G28" i="2"/>
  <c r="G24" i="2"/>
  <c r="G25" i="2"/>
  <c r="G26" i="2"/>
  <c r="G31" i="2"/>
  <c r="K27" i="2"/>
  <c r="K28" i="2"/>
  <c r="K30" i="2"/>
  <c r="K25" i="2"/>
  <c r="K26" i="2"/>
  <c r="K29" i="2"/>
  <c r="K31" i="2"/>
  <c r="K24" i="2"/>
  <c r="D26" i="2"/>
  <c r="D29" i="2"/>
  <c r="D27" i="2"/>
  <c r="D31" i="2"/>
  <c r="D30" i="2"/>
  <c r="D24" i="2"/>
  <c r="D25" i="2"/>
  <c r="D28" i="2"/>
  <c r="T29" i="2"/>
  <c r="T24" i="2"/>
  <c r="T27" i="2"/>
  <c r="T28" i="2"/>
  <c r="T25" i="2"/>
  <c r="T26" i="2"/>
  <c r="T31" i="2"/>
  <c r="T30" i="2"/>
  <c r="R30" i="2"/>
  <c r="R31" i="2"/>
  <c r="R28" i="2"/>
  <c r="R27" i="2"/>
  <c r="R24" i="2"/>
  <c r="R29" i="2"/>
  <c r="R26" i="2"/>
  <c r="R25" i="2"/>
  <c r="I28" i="2"/>
  <c r="I29" i="2"/>
  <c r="I30" i="2"/>
  <c r="I26" i="2"/>
  <c r="I27" i="2"/>
  <c r="I24" i="2"/>
  <c r="I25" i="2"/>
  <c r="I31" i="2"/>
  <c r="Y31" i="2"/>
  <c r="Y28" i="2"/>
  <c r="Y29" i="2"/>
  <c r="Y26" i="2"/>
  <c r="Y30" i="2"/>
  <c r="Y24" i="2"/>
  <c r="Y25" i="2"/>
  <c r="P34" i="2"/>
  <c r="M12" i="2"/>
  <c r="F34" i="2"/>
  <c r="V34" i="2"/>
  <c r="M56" i="2"/>
  <c r="K12" i="2"/>
  <c r="E12" i="2"/>
  <c r="I34" i="2"/>
  <c r="Y34" i="2"/>
  <c r="R12" i="2"/>
  <c r="G56" i="2"/>
  <c r="W56" i="2"/>
  <c r="H56" i="2"/>
  <c r="X56" i="2"/>
  <c r="Q56" i="2"/>
  <c r="T56" i="2"/>
  <c r="L56" i="2"/>
  <c r="E56" i="2"/>
  <c r="U56" i="2"/>
  <c r="O56" i="2"/>
  <c r="Z56" i="2"/>
  <c r="AA56" i="2"/>
  <c r="P56" i="2"/>
  <c r="I56" i="2"/>
  <c r="Y56" i="2"/>
  <c r="M34" i="2"/>
  <c r="T34" i="2"/>
  <c r="J34" i="2"/>
  <c r="Z34" i="2"/>
  <c r="AA34" i="2"/>
  <c r="E34" i="2"/>
  <c r="U34" i="2"/>
  <c r="H34" i="2"/>
  <c r="X34" i="2"/>
  <c r="N34" i="2"/>
  <c r="Q34" i="2"/>
  <c r="L34" i="2"/>
  <c r="R34" i="2"/>
  <c r="T12" i="2"/>
  <c r="L12" i="2"/>
  <c r="Z12" i="2"/>
  <c r="AA12" i="2"/>
  <c r="Q12" i="2"/>
  <c r="X12" i="2"/>
  <c r="G12" i="2"/>
  <c r="W12" i="2"/>
  <c r="P12" i="2"/>
  <c r="N12" i="2"/>
  <c r="U12" i="2"/>
  <c r="I12" i="2"/>
  <c r="Y12" i="2"/>
  <c r="C11" i="2"/>
  <c r="C88" i="2" s="1"/>
  <c r="C33" i="2"/>
  <c r="C55" i="2"/>
  <c r="C169" i="1" s="1"/>
  <c r="C168" i="1" s="1"/>
  <c r="AP52" i="2" l="1"/>
  <c r="AP46" i="2"/>
  <c r="AP50" i="2"/>
  <c r="AP53" i="2"/>
  <c r="AP51" i="2"/>
  <c r="AP49" i="2"/>
  <c r="AP88" i="2"/>
  <c r="AP246" i="1" s="1"/>
  <c r="P14" i="13"/>
  <c r="V14" i="13"/>
  <c r="N23" i="13"/>
  <c r="O23" i="13" s="1"/>
  <c r="Q23" i="13"/>
  <c r="S23" i="13" s="1"/>
  <c r="T23" i="13"/>
  <c r="N5" i="13"/>
  <c r="O5" i="13" s="1"/>
  <c r="T5" i="13"/>
  <c r="Q5" i="13"/>
  <c r="S5" i="13" s="1"/>
  <c r="AQ22" i="1"/>
  <c r="AQ27" i="2"/>
  <c r="AQ29" i="2"/>
  <c r="AQ28" i="2"/>
  <c r="AQ26" i="2"/>
  <c r="AQ24" i="2"/>
  <c r="AQ30" i="2"/>
  <c r="AQ31" i="2"/>
  <c r="AQ25" i="2"/>
  <c r="AN246" i="1"/>
  <c r="AO169" i="1"/>
  <c r="AO70" i="2"/>
  <c r="AO74" i="2"/>
  <c r="AO72" i="2"/>
  <c r="AO73" i="2"/>
  <c r="AO69" i="2"/>
  <c r="AO75" i="2"/>
  <c r="AO68" i="2"/>
  <c r="AO71" i="2"/>
  <c r="AP169" i="1"/>
  <c r="AP74" i="2"/>
  <c r="AP70" i="2"/>
  <c r="AP75" i="2"/>
  <c r="AP73" i="2"/>
  <c r="AP69" i="2"/>
  <c r="AP72" i="2"/>
  <c r="AP68" i="2"/>
  <c r="AP71" i="2"/>
  <c r="AQ96" i="1"/>
  <c r="AQ52" i="2"/>
  <c r="AQ53" i="2"/>
  <c r="AQ48" i="2"/>
  <c r="AQ51" i="2"/>
  <c r="AQ47" i="2"/>
  <c r="AQ46" i="2"/>
  <c r="AQ50" i="2"/>
  <c r="AQ49" i="2"/>
  <c r="AP22" i="1"/>
  <c r="AP25" i="2"/>
  <c r="AP27" i="2"/>
  <c r="AP24" i="2"/>
  <c r="AP30" i="2"/>
  <c r="AP28" i="2"/>
  <c r="AP29" i="2"/>
  <c r="AP26" i="2"/>
  <c r="AP31" i="2"/>
  <c r="AX11" i="2"/>
  <c r="AO22" i="1"/>
  <c r="AO26" i="2"/>
  <c r="AO25" i="2"/>
  <c r="AO29" i="2"/>
  <c r="AO28" i="2"/>
  <c r="AO24" i="2"/>
  <c r="AO30" i="2"/>
  <c r="AO27" i="2"/>
  <c r="AO31" i="2"/>
  <c r="AN22" i="1"/>
  <c r="AN26" i="2"/>
  <c r="AN29" i="2"/>
  <c r="AN27" i="2"/>
  <c r="AN30" i="2"/>
  <c r="AN25" i="2"/>
  <c r="AN24" i="2"/>
  <c r="AN31" i="2"/>
  <c r="AN28" i="2"/>
  <c r="AX33" i="2"/>
  <c r="AN96" i="1"/>
  <c r="AN46" i="2"/>
  <c r="AN51" i="2"/>
  <c r="AN50" i="2"/>
  <c r="AN47" i="2"/>
  <c r="AN52" i="2"/>
  <c r="AN49" i="2"/>
  <c r="AN48" i="2"/>
  <c r="AN53" i="2"/>
  <c r="AQ88" i="2"/>
  <c r="AQ246" i="1" s="1"/>
  <c r="AQ169" i="1"/>
  <c r="AQ75" i="2"/>
  <c r="AQ71" i="2"/>
  <c r="AQ74" i="2"/>
  <c r="AQ72" i="2"/>
  <c r="AQ68" i="2"/>
  <c r="AQ70" i="2"/>
  <c r="AQ73" i="2"/>
  <c r="AQ69" i="2"/>
  <c r="AO96" i="1"/>
  <c r="AO95" i="1" s="1"/>
  <c r="AO50" i="2"/>
  <c r="AO46" i="2"/>
  <c r="AO53" i="2"/>
  <c r="AO49" i="2"/>
  <c r="AO51" i="2"/>
  <c r="AO48" i="2"/>
  <c r="AO47" i="2"/>
  <c r="AO52" i="2"/>
  <c r="AX55" i="2"/>
  <c r="AN169" i="1"/>
  <c r="AN70" i="2"/>
  <c r="AN75" i="2"/>
  <c r="AN69" i="2"/>
  <c r="AN68" i="2"/>
  <c r="AN74" i="2"/>
  <c r="AN72" i="2"/>
  <c r="AN73" i="2"/>
  <c r="AN71" i="2"/>
  <c r="AP95" i="1"/>
  <c r="AP101" i="1" s="1"/>
  <c r="K173" i="1"/>
  <c r="E173" i="1"/>
  <c r="V173" i="1"/>
  <c r="X173" i="1"/>
  <c r="R173" i="1"/>
  <c r="G173" i="1"/>
  <c r="T173" i="1"/>
  <c r="N173" i="1"/>
  <c r="Y173" i="1"/>
  <c r="P173" i="1"/>
  <c r="J173" i="1"/>
  <c r="U173" i="1"/>
  <c r="L173" i="1"/>
  <c r="F173" i="1"/>
  <c r="Q173" i="1"/>
  <c r="H173" i="1"/>
  <c r="W173" i="1"/>
  <c r="M173" i="1"/>
  <c r="D173" i="1"/>
  <c r="S173" i="1"/>
  <c r="I173" i="1"/>
  <c r="O173" i="1"/>
  <c r="C174" i="1"/>
  <c r="I150" i="1"/>
  <c r="I149" i="1"/>
  <c r="J149" i="1"/>
  <c r="J150" i="1"/>
  <c r="H150" i="1"/>
  <c r="H149" i="1"/>
  <c r="U149" i="1"/>
  <c r="U150" i="1"/>
  <c r="F149" i="1"/>
  <c r="F150" i="1"/>
  <c r="R150" i="1"/>
  <c r="R149" i="1"/>
  <c r="P150" i="1"/>
  <c r="P149" i="1"/>
  <c r="S150" i="1"/>
  <c r="S149" i="1"/>
  <c r="L149" i="1"/>
  <c r="L150" i="1"/>
  <c r="V149" i="1"/>
  <c r="V150" i="1"/>
  <c r="M150" i="1"/>
  <c r="M149" i="1"/>
  <c r="D150" i="1"/>
  <c r="D149" i="1"/>
  <c r="T150" i="1"/>
  <c r="T149" i="1"/>
  <c r="O150" i="1"/>
  <c r="O149" i="1"/>
  <c r="Q149" i="1"/>
  <c r="Q150" i="1"/>
  <c r="N150" i="1"/>
  <c r="N149" i="1"/>
  <c r="E149" i="1"/>
  <c r="E150" i="1"/>
  <c r="K149" i="1"/>
  <c r="K150" i="1"/>
  <c r="G149" i="1"/>
  <c r="G150" i="1"/>
  <c r="D56" i="2"/>
  <c r="C73" i="2"/>
  <c r="C71" i="2"/>
  <c r="C75" i="2"/>
  <c r="C68" i="2"/>
  <c r="C74" i="2"/>
  <c r="C144" i="1" s="1"/>
  <c r="C69" i="2"/>
  <c r="C70" i="2"/>
  <c r="C72" i="2"/>
  <c r="D34" i="2"/>
  <c r="C47" i="2"/>
  <c r="C51" i="2"/>
  <c r="C46" i="2"/>
  <c r="C49" i="2"/>
  <c r="C52" i="2"/>
  <c r="C50" i="2"/>
  <c r="C48" i="2"/>
  <c r="C53" i="2"/>
  <c r="D12" i="2"/>
  <c r="C30" i="2"/>
  <c r="C24" i="2"/>
  <c r="C25" i="2"/>
  <c r="C31" i="2"/>
  <c r="C28" i="2"/>
  <c r="C29" i="2"/>
  <c r="C26" i="2"/>
  <c r="C27" i="2"/>
  <c r="D14" i="1"/>
  <c r="D13" i="1" s="1"/>
  <c r="D247" i="1" s="1"/>
  <c r="E14" i="1"/>
  <c r="E13" i="1" s="1"/>
  <c r="E247" i="1" s="1"/>
  <c r="F14" i="1"/>
  <c r="F13" i="1" s="1"/>
  <c r="F247" i="1" s="1"/>
  <c r="G14" i="1"/>
  <c r="G13" i="1" s="1"/>
  <c r="G247" i="1" s="1"/>
  <c r="H14" i="1"/>
  <c r="H13" i="1" s="1"/>
  <c r="H247" i="1" s="1"/>
  <c r="I14" i="1"/>
  <c r="I13" i="1" s="1"/>
  <c r="I247" i="1" s="1"/>
  <c r="J14" i="1"/>
  <c r="J13" i="1" s="1"/>
  <c r="J247" i="1" s="1"/>
  <c r="K14" i="1"/>
  <c r="K13" i="1" s="1"/>
  <c r="K247" i="1" s="1"/>
  <c r="L14" i="1"/>
  <c r="L13" i="1" s="1"/>
  <c r="L247" i="1" s="1"/>
  <c r="M14" i="1"/>
  <c r="M13" i="1" s="1"/>
  <c r="M247" i="1" s="1"/>
  <c r="N14" i="1"/>
  <c r="N13" i="1" s="1"/>
  <c r="N247" i="1" s="1"/>
  <c r="O14" i="1"/>
  <c r="P14" i="1"/>
  <c r="Q14" i="1"/>
  <c r="R14" i="1"/>
  <c r="S14" i="1"/>
  <c r="T14" i="1"/>
  <c r="U14" i="1"/>
  <c r="V14" i="1"/>
  <c r="W14" i="1"/>
  <c r="W13" i="1" s="1"/>
  <c r="W247" i="1" s="1"/>
  <c r="X14" i="1"/>
  <c r="Y14" i="1"/>
  <c r="Z14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Y22" i="1"/>
  <c r="Z22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C121" i="1"/>
  <c r="C113" i="1"/>
  <c r="C104" i="1"/>
  <c r="C96" i="1"/>
  <c r="C95" i="1" s="1"/>
  <c r="C47" i="1"/>
  <c r="C39" i="1"/>
  <c r="C30" i="1"/>
  <c r="C22" i="1"/>
  <c r="C14" i="1"/>
  <c r="C13" i="1" s="1"/>
  <c r="C247" i="1" s="1"/>
  <c r="X22" i="1"/>
  <c r="B11" i="1"/>
  <c r="B10" i="1"/>
  <c r="B14" i="1" s="1"/>
  <c r="B18" i="1" s="1"/>
  <c r="B27" i="1"/>
  <c r="B30" i="1"/>
  <c r="B39" i="1" s="1"/>
  <c r="B47" i="1" s="1"/>
  <c r="P5" i="13" l="1"/>
  <c r="V5" i="13"/>
  <c r="P23" i="13"/>
  <c r="V23" i="13"/>
  <c r="W246" i="1"/>
  <c r="C21" i="1"/>
  <c r="C245" i="1" s="1"/>
  <c r="C246" i="1"/>
  <c r="Z21" i="1"/>
  <c r="Z27" i="1" s="1"/>
  <c r="M21" i="1"/>
  <c r="M245" i="1" s="1"/>
  <c r="M246" i="1"/>
  <c r="Y21" i="1"/>
  <c r="Y27" i="1" s="1"/>
  <c r="T21" i="1"/>
  <c r="T26" i="1" s="1"/>
  <c r="P21" i="1"/>
  <c r="L21" i="1"/>
  <c r="L245" i="1" s="1"/>
  <c r="L246" i="1"/>
  <c r="H21" i="1"/>
  <c r="H245" i="1" s="1"/>
  <c r="H246" i="1"/>
  <c r="D21" i="1"/>
  <c r="D245" i="1" s="1"/>
  <c r="D246" i="1"/>
  <c r="AP100" i="1"/>
  <c r="AO100" i="1"/>
  <c r="AO101" i="1"/>
  <c r="AX96" i="1"/>
  <c r="AX49" i="2"/>
  <c r="AX46" i="2"/>
  <c r="AX53" i="2"/>
  <c r="AX52" i="2"/>
  <c r="AX47" i="2"/>
  <c r="AX48" i="2"/>
  <c r="AX51" i="2"/>
  <c r="AX50" i="2"/>
  <c r="AP21" i="1"/>
  <c r="AP26" i="1" s="1"/>
  <c r="U21" i="1"/>
  <c r="U27" i="1" s="1"/>
  <c r="I21" i="1"/>
  <c r="I245" i="1" s="1"/>
  <c r="I246" i="1"/>
  <c r="AN95" i="1"/>
  <c r="AN101" i="1" s="1"/>
  <c r="X21" i="1"/>
  <c r="S21" i="1"/>
  <c r="O21" i="1"/>
  <c r="O26" i="1" s="1"/>
  <c r="K21" i="1"/>
  <c r="K245" i="1" s="1"/>
  <c r="K246" i="1"/>
  <c r="G21" i="1"/>
  <c r="G245" i="1" s="1"/>
  <c r="G246" i="1"/>
  <c r="AQ168" i="1"/>
  <c r="AQ173" i="1" s="1"/>
  <c r="AN21" i="1"/>
  <c r="AN26" i="1" s="1"/>
  <c r="AQ95" i="1"/>
  <c r="AQ101" i="1" s="1"/>
  <c r="AX88" i="2"/>
  <c r="AX246" i="1" s="1"/>
  <c r="Q21" i="1"/>
  <c r="E21" i="1"/>
  <c r="E245" i="1" s="1"/>
  <c r="E246" i="1"/>
  <c r="AX169" i="1"/>
  <c r="AX72" i="2"/>
  <c r="AX69" i="2"/>
  <c r="AX68" i="2"/>
  <c r="AX74" i="2"/>
  <c r="AX71" i="2"/>
  <c r="AX75" i="2"/>
  <c r="AX70" i="2"/>
  <c r="AX73" i="2"/>
  <c r="AX22" i="1"/>
  <c r="AX26" i="2"/>
  <c r="AX31" i="2"/>
  <c r="AX25" i="2"/>
  <c r="AX29" i="2"/>
  <c r="AX27" i="2"/>
  <c r="AX24" i="2"/>
  <c r="AX28" i="2"/>
  <c r="AX30" i="2"/>
  <c r="AO168" i="1"/>
  <c r="AO173" i="1" s="1"/>
  <c r="V21" i="1"/>
  <c r="R21" i="1"/>
  <c r="R26" i="1" s="1"/>
  <c r="N21" i="1"/>
  <c r="N245" i="1" s="1"/>
  <c r="N246" i="1"/>
  <c r="J21" i="1"/>
  <c r="J245" i="1" s="1"/>
  <c r="J246" i="1"/>
  <c r="F21" i="1"/>
  <c r="F245" i="1" s="1"/>
  <c r="F246" i="1"/>
  <c r="AN168" i="1"/>
  <c r="AO21" i="1"/>
  <c r="AP168" i="1"/>
  <c r="AP173" i="1" s="1"/>
  <c r="AQ21" i="1"/>
  <c r="T13" i="1"/>
  <c r="T247" i="1" s="1"/>
  <c r="P13" i="1"/>
  <c r="P247" i="1" s="1"/>
  <c r="S13" i="1"/>
  <c r="S247" i="1" s="1"/>
  <c r="O13" i="1"/>
  <c r="O247" i="1" s="1"/>
  <c r="W21" i="1"/>
  <c r="V13" i="1"/>
  <c r="V247" i="1" s="1"/>
  <c r="R13" i="1"/>
  <c r="R247" i="1" s="1"/>
  <c r="X13" i="1"/>
  <c r="X247" i="1" s="1"/>
  <c r="Z13" i="1"/>
  <c r="Z247" i="1" s="1"/>
  <c r="Y13" i="1"/>
  <c r="Y247" i="1" s="1"/>
  <c r="U13" i="1"/>
  <c r="U247" i="1" s="1"/>
  <c r="Q13" i="1"/>
  <c r="Q247" i="1" s="1"/>
  <c r="B15" i="1"/>
  <c r="B19" i="1" s="1"/>
  <c r="B97" i="1"/>
  <c r="B101" i="1" s="1"/>
  <c r="B31" i="1"/>
  <c r="B35" i="1" s="1"/>
  <c r="B40" i="1" s="1"/>
  <c r="C173" i="1"/>
  <c r="C149" i="1"/>
  <c r="C150" i="1"/>
  <c r="B51" i="1"/>
  <c r="B55" i="1"/>
  <c r="W38" i="1"/>
  <c r="W44" i="1" s="1"/>
  <c r="I38" i="1"/>
  <c r="I44" i="1" s="1"/>
  <c r="X6" i="1"/>
  <c r="H6" i="1"/>
  <c r="W6" i="1"/>
  <c r="S6" i="1"/>
  <c r="O6" i="1"/>
  <c r="K6" i="1"/>
  <c r="G6" i="1"/>
  <c r="T6" i="1"/>
  <c r="T5" i="1" s="1"/>
  <c r="L6" i="1"/>
  <c r="Z6" i="1"/>
  <c r="V6" i="1"/>
  <c r="R6" i="1"/>
  <c r="N6" i="1"/>
  <c r="J6" i="1"/>
  <c r="F6" i="1"/>
  <c r="P6" i="1"/>
  <c r="D6" i="1"/>
  <c r="C6" i="1"/>
  <c r="Y6" i="1"/>
  <c r="U6" i="1"/>
  <c r="Q6" i="1"/>
  <c r="M6" i="1"/>
  <c r="I6" i="1"/>
  <c r="E6" i="1"/>
  <c r="X112" i="1"/>
  <c r="X117" i="1" s="1"/>
  <c r="S103" i="1"/>
  <c r="S108" i="1" s="1"/>
  <c r="O103" i="1"/>
  <c r="O109" i="1" s="1"/>
  <c r="K103" i="1"/>
  <c r="K108" i="1" s="1"/>
  <c r="X103" i="1"/>
  <c r="X109" i="1" s="1"/>
  <c r="P112" i="1"/>
  <c r="P118" i="1" s="1"/>
  <c r="Z103" i="1"/>
  <c r="Z108" i="1" s="1"/>
  <c r="T46" i="1"/>
  <c r="H46" i="1"/>
  <c r="D46" i="1"/>
  <c r="Y120" i="1"/>
  <c r="T112" i="1"/>
  <c r="T118" i="1" s="1"/>
  <c r="Z112" i="1"/>
  <c r="Z117" i="1" s="1"/>
  <c r="Y29" i="1"/>
  <c r="Y34" i="1" s="1"/>
  <c r="X46" i="1"/>
  <c r="X38" i="1"/>
  <c r="X44" i="1" s="1"/>
  <c r="X120" i="1"/>
  <c r="Y112" i="1"/>
  <c r="Y117" i="1" s="1"/>
  <c r="H112" i="1"/>
  <c r="H118" i="1" s="1"/>
  <c r="P46" i="1"/>
  <c r="O38" i="1"/>
  <c r="O43" i="1" s="1"/>
  <c r="G38" i="1"/>
  <c r="G43" i="1" s="1"/>
  <c r="W120" i="1"/>
  <c r="O120" i="1"/>
  <c r="K120" i="1"/>
  <c r="G120" i="1"/>
  <c r="K46" i="1"/>
  <c r="Q120" i="1"/>
  <c r="N103" i="1"/>
  <c r="N109" i="1" s="1"/>
  <c r="K38" i="1"/>
  <c r="K44" i="1" s="1"/>
  <c r="W112" i="1"/>
  <c r="W117" i="1" s="1"/>
  <c r="W103" i="1"/>
  <c r="W108" i="1" s="1"/>
  <c r="U112" i="1"/>
  <c r="U117" i="1" s="1"/>
  <c r="L103" i="1"/>
  <c r="L109" i="1" s="1"/>
  <c r="H103" i="1"/>
  <c r="H109" i="1" s="1"/>
  <c r="L112" i="1"/>
  <c r="L118" i="1" s="1"/>
  <c r="L46" i="1"/>
  <c r="O46" i="1"/>
  <c r="G103" i="1"/>
  <c r="G109" i="1" s="1"/>
  <c r="L120" i="1"/>
  <c r="H120" i="1"/>
  <c r="S112" i="1"/>
  <c r="S117" i="1" s="1"/>
  <c r="O112" i="1"/>
  <c r="O117" i="1" s="1"/>
  <c r="K112" i="1"/>
  <c r="K118" i="1" s="1"/>
  <c r="G112" i="1"/>
  <c r="G117" i="1" s="1"/>
  <c r="S120" i="1"/>
  <c r="V112" i="1"/>
  <c r="V117" i="1" s="1"/>
  <c r="R112" i="1"/>
  <c r="R117" i="1" s="1"/>
  <c r="N112" i="1"/>
  <c r="N117" i="1" s="1"/>
  <c r="U29" i="1"/>
  <c r="U35" i="1" s="1"/>
  <c r="M29" i="1"/>
  <c r="M35" i="1" s="1"/>
  <c r="I29" i="1"/>
  <c r="I35" i="1" s="1"/>
  <c r="E29" i="1"/>
  <c r="E35" i="1" s="1"/>
  <c r="N46" i="1"/>
  <c r="Q29" i="1"/>
  <c r="Q34" i="1" s="1"/>
  <c r="D112" i="1"/>
  <c r="D118" i="1" s="1"/>
  <c r="V103" i="1"/>
  <c r="V108" i="1" s="1"/>
  <c r="F103" i="1"/>
  <c r="F109" i="1" s="1"/>
  <c r="V27" i="1"/>
  <c r="L26" i="1"/>
  <c r="R103" i="1"/>
  <c r="R108" i="1" s="1"/>
  <c r="J103" i="1"/>
  <c r="J108" i="1" s="1"/>
  <c r="S46" i="1"/>
  <c r="P38" i="1"/>
  <c r="P44" i="1" s="1"/>
  <c r="L38" i="1"/>
  <c r="L44" i="1" s="1"/>
  <c r="H38" i="1"/>
  <c r="H44" i="1" s="1"/>
  <c r="S38" i="1"/>
  <c r="S44" i="1" s="1"/>
  <c r="U46" i="1"/>
  <c r="M46" i="1"/>
  <c r="E46" i="1"/>
  <c r="I46" i="1"/>
  <c r="P120" i="1"/>
  <c r="E120" i="1"/>
  <c r="D120" i="1"/>
  <c r="Q112" i="1"/>
  <c r="Q117" i="1" s="1"/>
  <c r="M112" i="1"/>
  <c r="M117" i="1" s="1"/>
  <c r="I112" i="1"/>
  <c r="I117" i="1" s="1"/>
  <c r="E112" i="1"/>
  <c r="E117" i="1" s="1"/>
  <c r="W29" i="1"/>
  <c r="W35" i="1" s="1"/>
  <c r="O29" i="1"/>
  <c r="O35" i="1" s="1"/>
  <c r="Z29" i="1"/>
  <c r="Z35" i="1" s="1"/>
  <c r="V29" i="1"/>
  <c r="V35" i="1" s="1"/>
  <c r="N29" i="1"/>
  <c r="N35" i="1" s="1"/>
  <c r="J29" i="1"/>
  <c r="J35" i="1" s="1"/>
  <c r="F29" i="1"/>
  <c r="F35" i="1" s="1"/>
  <c r="X26" i="1"/>
  <c r="P26" i="1"/>
  <c r="S26" i="1"/>
  <c r="Z46" i="1"/>
  <c r="Y46" i="1"/>
  <c r="Q46" i="1"/>
  <c r="U120" i="1"/>
  <c r="T120" i="1"/>
  <c r="I120" i="1"/>
  <c r="Z120" i="1"/>
  <c r="V120" i="1"/>
  <c r="R120" i="1"/>
  <c r="N120" i="1"/>
  <c r="J120" i="1"/>
  <c r="F120" i="1"/>
  <c r="M120" i="1"/>
  <c r="R29" i="1"/>
  <c r="R35" i="1" s="1"/>
  <c r="Y103" i="1"/>
  <c r="Y108" i="1" s="1"/>
  <c r="U103" i="1"/>
  <c r="U108" i="1" s="1"/>
  <c r="Q103" i="1"/>
  <c r="Q109" i="1" s="1"/>
  <c r="M103" i="1"/>
  <c r="M108" i="1" s="1"/>
  <c r="I103" i="1"/>
  <c r="I108" i="1" s="1"/>
  <c r="E103" i="1"/>
  <c r="E108" i="1" s="1"/>
  <c r="M38" i="1"/>
  <c r="M43" i="1" s="1"/>
  <c r="U38" i="1"/>
  <c r="U44" i="1" s="1"/>
  <c r="T38" i="1"/>
  <c r="T44" i="1" s="1"/>
  <c r="E38" i="1"/>
  <c r="E44" i="1" s="1"/>
  <c r="P103" i="1"/>
  <c r="P109" i="1" s="1"/>
  <c r="W46" i="1"/>
  <c r="G46" i="1"/>
  <c r="J112" i="1"/>
  <c r="J117" i="1" s="1"/>
  <c r="F112" i="1"/>
  <c r="T103" i="1"/>
  <c r="T109" i="1" s="1"/>
  <c r="D103" i="1"/>
  <c r="D109" i="1" s="1"/>
  <c r="V46" i="1"/>
  <c r="F46" i="1"/>
  <c r="R46" i="1"/>
  <c r="J46" i="1"/>
  <c r="Y38" i="1"/>
  <c r="Y44" i="1" s="1"/>
  <c r="Q38" i="1"/>
  <c r="Q44" i="1" s="1"/>
  <c r="D38" i="1"/>
  <c r="D44" i="1" s="1"/>
  <c r="K29" i="1"/>
  <c r="K35" i="1" s="1"/>
  <c r="G29" i="1"/>
  <c r="G35" i="1" s="1"/>
  <c r="S29" i="1"/>
  <c r="S35" i="1" s="1"/>
  <c r="Z38" i="1"/>
  <c r="Z43" i="1" s="1"/>
  <c r="V38" i="1"/>
  <c r="V43" i="1" s="1"/>
  <c r="R38" i="1"/>
  <c r="R43" i="1" s="1"/>
  <c r="N38" i="1"/>
  <c r="N43" i="1" s="1"/>
  <c r="J38" i="1"/>
  <c r="J43" i="1" s="1"/>
  <c r="F38" i="1"/>
  <c r="F43" i="1" s="1"/>
  <c r="X29" i="1"/>
  <c r="T29" i="1"/>
  <c r="T34" i="1" s="1"/>
  <c r="P29" i="1"/>
  <c r="P34" i="1" s="1"/>
  <c r="L29" i="1"/>
  <c r="L34" i="1" s="1"/>
  <c r="H29" i="1"/>
  <c r="H34" i="1" s="1"/>
  <c r="D29" i="1"/>
  <c r="D34" i="1" s="1"/>
  <c r="C120" i="1"/>
  <c r="B43" i="1"/>
  <c r="C103" i="1"/>
  <c r="C108" i="1" s="1"/>
  <c r="C112" i="1"/>
  <c r="C117" i="1" s="1"/>
  <c r="C46" i="1"/>
  <c r="C38" i="1"/>
  <c r="C44" i="1" s="1"/>
  <c r="C29" i="1"/>
  <c r="C34" i="1" s="1"/>
  <c r="C26" i="1"/>
  <c r="B96" i="1"/>
  <c r="B100" i="1" s="1"/>
  <c r="B104" i="1" s="1"/>
  <c r="B108" i="1" s="1"/>
  <c r="B113" i="1" s="1"/>
  <c r="D26" i="1" l="1"/>
  <c r="I27" i="1"/>
  <c r="E27" i="1"/>
  <c r="K26" i="1"/>
  <c r="G27" i="1"/>
  <c r="AN100" i="1"/>
  <c r="J26" i="1"/>
  <c r="AQ100" i="1"/>
  <c r="H26" i="1"/>
  <c r="M27" i="1"/>
  <c r="O246" i="1"/>
  <c r="Y246" i="1"/>
  <c r="Z246" i="1"/>
  <c r="Q245" i="1"/>
  <c r="P246" i="1"/>
  <c r="V245" i="1"/>
  <c r="X246" i="1"/>
  <c r="AO245" i="1"/>
  <c r="AO27" i="1"/>
  <c r="AX168" i="1"/>
  <c r="AX173" i="1" s="1"/>
  <c r="Q26" i="1"/>
  <c r="AN241" i="1"/>
  <c r="AN174" i="1"/>
  <c r="R246" i="1"/>
  <c r="O245" i="1"/>
  <c r="X245" i="1"/>
  <c r="P245" i="1"/>
  <c r="Y245" i="1"/>
  <c r="Z245" i="1"/>
  <c r="AQ245" i="1"/>
  <c r="AQ27" i="1"/>
  <c r="AP245" i="1"/>
  <c r="AP27" i="1"/>
  <c r="F27" i="1"/>
  <c r="W26" i="1"/>
  <c r="W245" i="1"/>
  <c r="AP241" i="1"/>
  <c r="AP174" i="1"/>
  <c r="AN173" i="1"/>
  <c r="R245" i="1"/>
  <c r="AO241" i="1"/>
  <c r="AO174" i="1"/>
  <c r="AQ241" i="1"/>
  <c r="AQ174" i="1"/>
  <c r="S246" i="1"/>
  <c r="U246" i="1"/>
  <c r="AX95" i="1"/>
  <c r="AX101" i="1" s="1"/>
  <c r="T246" i="1"/>
  <c r="AN245" i="1"/>
  <c r="AN27" i="1"/>
  <c r="N27" i="1"/>
  <c r="AQ26" i="1"/>
  <c r="AO26" i="1"/>
  <c r="V246" i="1"/>
  <c r="AX21" i="1"/>
  <c r="Q246" i="1"/>
  <c r="S245" i="1"/>
  <c r="U245" i="1"/>
  <c r="T245" i="1"/>
  <c r="B48" i="1"/>
  <c r="B56" i="1" s="1"/>
  <c r="B64" i="1" s="1"/>
  <c r="B72" i="1" s="1"/>
  <c r="B44" i="1"/>
  <c r="Y5" i="1"/>
  <c r="Y10" i="1" s="1"/>
  <c r="V5" i="1"/>
  <c r="V11" i="1" s="1"/>
  <c r="G5" i="1"/>
  <c r="G11" i="1" s="1"/>
  <c r="W5" i="1"/>
  <c r="W11" i="1" s="1"/>
  <c r="M5" i="1"/>
  <c r="M10" i="1" s="1"/>
  <c r="C5" i="1"/>
  <c r="C10" i="1" s="1"/>
  <c r="J5" i="1"/>
  <c r="J10" i="1" s="1"/>
  <c r="Z5" i="1"/>
  <c r="Z11" i="1" s="1"/>
  <c r="K5" i="1"/>
  <c r="K11" i="1" s="1"/>
  <c r="H5" i="1"/>
  <c r="H10" i="1" s="1"/>
  <c r="I5" i="1"/>
  <c r="I10" i="1" s="1"/>
  <c r="F5" i="1"/>
  <c r="F11" i="1" s="1"/>
  <c r="Q5" i="1"/>
  <c r="Q10" i="1" s="1"/>
  <c r="D5" i="1"/>
  <c r="D10" i="1" s="1"/>
  <c r="N5" i="1"/>
  <c r="N10" i="1" s="1"/>
  <c r="L5" i="1"/>
  <c r="L10" i="1" s="1"/>
  <c r="O5" i="1"/>
  <c r="O11" i="1" s="1"/>
  <c r="X5" i="1"/>
  <c r="X11" i="1" s="1"/>
  <c r="E5" i="1"/>
  <c r="E10" i="1" s="1"/>
  <c r="U5" i="1"/>
  <c r="U11" i="1" s="1"/>
  <c r="P5" i="1"/>
  <c r="P10" i="1" s="1"/>
  <c r="R5" i="1"/>
  <c r="R11" i="1" s="1"/>
  <c r="S5" i="1"/>
  <c r="S11" i="1" s="1"/>
  <c r="B105" i="1"/>
  <c r="B109" i="1" s="1"/>
  <c r="B114" i="1" s="1"/>
  <c r="B52" i="1"/>
  <c r="N18" i="1"/>
  <c r="N242" i="1"/>
  <c r="N243" i="1"/>
  <c r="N241" i="1"/>
  <c r="R101" i="1"/>
  <c r="X242" i="1"/>
  <c r="X243" i="1"/>
  <c r="X241" i="1"/>
  <c r="M100" i="1"/>
  <c r="R18" i="1"/>
  <c r="R242" i="1"/>
  <c r="R243" i="1"/>
  <c r="R241" i="1"/>
  <c r="M19" i="1"/>
  <c r="M242" i="1"/>
  <c r="M243" i="1"/>
  <c r="M241" i="1"/>
  <c r="S101" i="1"/>
  <c r="Q100" i="1"/>
  <c r="H100" i="1"/>
  <c r="W18" i="1"/>
  <c r="W242" i="1"/>
  <c r="W243" i="1"/>
  <c r="W241" i="1"/>
  <c r="I19" i="1"/>
  <c r="I242" i="1"/>
  <c r="I243" i="1"/>
  <c r="I241" i="1"/>
  <c r="P19" i="1"/>
  <c r="P242" i="1"/>
  <c r="P243" i="1"/>
  <c r="P241" i="1"/>
  <c r="U100" i="1"/>
  <c r="C100" i="1"/>
  <c r="K18" i="1"/>
  <c r="K242" i="1"/>
  <c r="K243" i="1"/>
  <c r="K241" i="1"/>
  <c r="H19" i="1"/>
  <c r="H242" i="1"/>
  <c r="H243" i="1"/>
  <c r="H241" i="1"/>
  <c r="C19" i="1"/>
  <c r="C242" i="1"/>
  <c r="C243" i="1"/>
  <c r="C241" i="1"/>
  <c r="E19" i="1"/>
  <c r="E242" i="1"/>
  <c r="E243" i="1"/>
  <c r="E241" i="1"/>
  <c r="D100" i="1"/>
  <c r="Y100" i="1"/>
  <c r="P100" i="1"/>
  <c r="D19" i="1"/>
  <c r="D242" i="1"/>
  <c r="D243" i="1"/>
  <c r="D241" i="1"/>
  <c r="O19" i="1"/>
  <c r="O242" i="1"/>
  <c r="O243" i="1"/>
  <c r="O241" i="1"/>
  <c r="W101" i="1"/>
  <c r="L18" i="1"/>
  <c r="L242" i="1"/>
  <c r="L243" i="1"/>
  <c r="L241" i="1"/>
  <c r="I100" i="1"/>
  <c r="T19" i="1"/>
  <c r="T242" i="1"/>
  <c r="T243" i="1"/>
  <c r="T241" i="1"/>
  <c r="F18" i="1"/>
  <c r="F242" i="1"/>
  <c r="F243" i="1"/>
  <c r="F241" i="1"/>
  <c r="V18" i="1"/>
  <c r="V242" i="1"/>
  <c r="V241" i="1"/>
  <c r="V243" i="1"/>
  <c r="Q19" i="1"/>
  <c r="Q242" i="1"/>
  <c r="Q243" i="1"/>
  <c r="Q241" i="1"/>
  <c r="G101" i="1"/>
  <c r="J18" i="1"/>
  <c r="J242" i="1"/>
  <c r="J243" i="1"/>
  <c r="J241" i="1"/>
  <c r="Z18" i="1"/>
  <c r="Z242" i="1"/>
  <c r="Z243" i="1"/>
  <c r="Z241" i="1"/>
  <c r="U19" i="1"/>
  <c r="U242" i="1"/>
  <c r="U243" i="1"/>
  <c r="U241" i="1"/>
  <c r="O101" i="1"/>
  <c r="K101" i="1"/>
  <c r="X101" i="1"/>
  <c r="T101" i="1"/>
  <c r="G18" i="1"/>
  <c r="G242" i="1"/>
  <c r="G243" i="1"/>
  <c r="G241" i="1"/>
  <c r="N101" i="1"/>
  <c r="S18" i="1"/>
  <c r="S242" i="1"/>
  <c r="S243" i="1"/>
  <c r="S241" i="1"/>
  <c r="L100" i="1"/>
  <c r="E100" i="1"/>
  <c r="Y242" i="1"/>
  <c r="Y243" i="1"/>
  <c r="Y241" i="1"/>
  <c r="E75" i="1"/>
  <c r="E76" i="1"/>
  <c r="T76" i="1"/>
  <c r="T75" i="1"/>
  <c r="C76" i="1"/>
  <c r="C75" i="1"/>
  <c r="R76" i="1"/>
  <c r="R75" i="1"/>
  <c r="Q75" i="1"/>
  <c r="Q76" i="1"/>
  <c r="O76" i="1"/>
  <c r="O75" i="1"/>
  <c r="F76" i="1"/>
  <c r="F75" i="1"/>
  <c r="G76" i="1"/>
  <c r="G75" i="1"/>
  <c r="U75" i="1"/>
  <c r="U76" i="1"/>
  <c r="S76" i="1"/>
  <c r="S75" i="1"/>
  <c r="L76" i="1"/>
  <c r="L75" i="1"/>
  <c r="D76" i="1"/>
  <c r="D75" i="1"/>
  <c r="J76" i="1"/>
  <c r="J75" i="1"/>
  <c r="K76" i="1"/>
  <c r="K75" i="1"/>
  <c r="M75" i="1"/>
  <c r="M76" i="1"/>
  <c r="V76" i="1"/>
  <c r="V75" i="1"/>
  <c r="I75" i="1"/>
  <c r="I76" i="1"/>
  <c r="N76" i="1"/>
  <c r="N75" i="1"/>
  <c r="P75" i="1"/>
  <c r="P76" i="1"/>
  <c r="H75" i="1"/>
  <c r="H76" i="1"/>
  <c r="B59" i="1"/>
  <c r="B63" i="1"/>
  <c r="B60" i="1"/>
  <c r="V67" i="1"/>
  <c r="V68" i="1"/>
  <c r="I67" i="1"/>
  <c r="I68" i="1"/>
  <c r="J67" i="1"/>
  <c r="J68" i="1"/>
  <c r="K68" i="1"/>
  <c r="K67" i="1"/>
  <c r="T68" i="1"/>
  <c r="T67" i="1"/>
  <c r="C68" i="1"/>
  <c r="C67" i="1"/>
  <c r="R68" i="1"/>
  <c r="R67" i="1"/>
  <c r="Q67" i="1"/>
  <c r="Q68" i="1"/>
  <c r="M67" i="1"/>
  <c r="M68" i="1"/>
  <c r="O68" i="1"/>
  <c r="O67" i="1"/>
  <c r="N68" i="1"/>
  <c r="N67" i="1"/>
  <c r="P67" i="1"/>
  <c r="P68" i="1"/>
  <c r="H67" i="1"/>
  <c r="H68" i="1"/>
  <c r="E68" i="1"/>
  <c r="E67" i="1"/>
  <c r="F68" i="1"/>
  <c r="F67" i="1"/>
  <c r="G68" i="1"/>
  <c r="G67" i="1"/>
  <c r="U68" i="1"/>
  <c r="U67" i="1"/>
  <c r="S68" i="1"/>
  <c r="S67" i="1"/>
  <c r="L67" i="1"/>
  <c r="L68" i="1"/>
  <c r="D67" i="1"/>
  <c r="D68" i="1"/>
  <c r="J52" i="1"/>
  <c r="J59" i="1"/>
  <c r="J60" i="1"/>
  <c r="E52" i="1"/>
  <c r="E60" i="1"/>
  <c r="E59" i="1"/>
  <c r="R52" i="1"/>
  <c r="R60" i="1"/>
  <c r="R59" i="1"/>
  <c r="Q52" i="1"/>
  <c r="Q60" i="1"/>
  <c r="Q59" i="1"/>
  <c r="M52" i="1"/>
  <c r="M59" i="1"/>
  <c r="M60" i="1"/>
  <c r="O51" i="1"/>
  <c r="O59" i="1"/>
  <c r="O60" i="1"/>
  <c r="X52" i="1"/>
  <c r="K52" i="1"/>
  <c r="K59" i="1"/>
  <c r="K60" i="1"/>
  <c r="C51" i="1"/>
  <c r="C59" i="1"/>
  <c r="C60" i="1"/>
  <c r="Y52" i="1"/>
  <c r="U52" i="1"/>
  <c r="U60" i="1"/>
  <c r="U59" i="1"/>
  <c r="S52" i="1"/>
  <c r="S59" i="1"/>
  <c r="S60" i="1"/>
  <c r="L51" i="1"/>
  <c r="L60" i="1"/>
  <c r="L59" i="1"/>
  <c r="D51" i="1"/>
  <c r="D59" i="1"/>
  <c r="D60" i="1"/>
  <c r="T51" i="1"/>
  <c r="T60" i="1"/>
  <c r="T59" i="1"/>
  <c r="F52" i="1"/>
  <c r="F59" i="1"/>
  <c r="F60" i="1"/>
  <c r="G51" i="1"/>
  <c r="G60" i="1"/>
  <c r="G59" i="1"/>
  <c r="V52" i="1"/>
  <c r="V59" i="1"/>
  <c r="V60" i="1"/>
  <c r="W51" i="1"/>
  <c r="Z52" i="1"/>
  <c r="I52" i="1"/>
  <c r="I60" i="1"/>
  <c r="I59" i="1"/>
  <c r="N52" i="1"/>
  <c r="N60" i="1"/>
  <c r="N59" i="1"/>
  <c r="P51" i="1"/>
  <c r="P59" i="1"/>
  <c r="P60" i="1"/>
  <c r="H51" i="1"/>
  <c r="H59" i="1"/>
  <c r="H60" i="1"/>
  <c r="Y19" i="1"/>
  <c r="T117" i="1"/>
  <c r="J125" i="1"/>
  <c r="J157" i="1"/>
  <c r="J158" i="1"/>
  <c r="E126" i="1"/>
  <c r="E157" i="1"/>
  <c r="E158" i="1"/>
  <c r="S126" i="1"/>
  <c r="S158" i="1"/>
  <c r="S157" i="1"/>
  <c r="W125" i="1"/>
  <c r="C126" i="1"/>
  <c r="C158" i="1"/>
  <c r="C157" i="1"/>
  <c r="N125" i="1"/>
  <c r="N157" i="1"/>
  <c r="N158" i="1"/>
  <c r="I125" i="1"/>
  <c r="I157" i="1"/>
  <c r="I158" i="1"/>
  <c r="P126" i="1"/>
  <c r="P158" i="1"/>
  <c r="P157" i="1"/>
  <c r="H126" i="1"/>
  <c r="H158" i="1"/>
  <c r="H157" i="1"/>
  <c r="G125" i="1"/>
  <c r="G158" i="1"/>
  <c r="G157" i="1"/>
  <c r="Z125" i="1"/>
  <c r="M126" i="1"/>
  <c r="M157" i="1"/>
  <c r="M158" i="1"/>
  <c r="R125" i="1"/>
  <c r="R158" i="1"/>
  <c r="R157" i="1"/>
  <c r="T126" i="1"/>
  <c r="T158" i="1"/>
  <c r="T157" i="1"/>
  <c r="L125" i="1"/>
  <c r="L158" i="1"/>
  <c r="L157" i="1"/>
  <c r="Q126" i="1"/>
  <c r="Q157" i="1"/>
  <c r="Q158" i="1"/>
  <c r="K125" i="1"/>
  <c r="K158" i="1"/>
  <c r="K157" i="1"/>
  <c r="X125" i="1"/>
  <c r="Y126" i="1"/>
  <c r="F125" i="1"/>
  <c r="F158" i="1"/>
  <c r="F157" i="1"/>
  <c r="V125" i="1"/>
  <c r="V157" i="1"/>
  <c r="V158" i="1"/>
  <c r="U126" i="1"/>
  <c r="U157" i="1"/>
  <c r="U158" i="1"/>
  <c r="D126" i="1"/>
  <c r="D158" i="1"/>
  <c r="D157" i="1"/>
  <c r="O125" i="1"/>
  <c r="O158" i="1"/>
  <c r="O157" i="1"/>
  <c r="D52" i="1"/>
  <c r="P117" i="1"/>
  <c r="X19" i="1"/>
  <c r="X118" i="1"/>
  <c r="W43" i="1"/>
  <c r="T10" i="1"/>
  <c r="T11" i="1"/>
  <c r="I43" i="1"/>
  <c r="M101" i="1"/>
  <c r="J27" i="1"/>
  <c r="X108" i="1"/>
  <c r="X126" i="1"/>
  <c r="U118" i="1"/>
  <c r="R27" i="1"/>
  <c r="F108" i="1"/>
  <c r="E101" i="1"/>
  <c r="G26" i="1"/>
  <c r="O52" i="1"/>
  <c r="Y18" i="1"/>
  <c r="O108" i="1"/>
  <c r="Z118" i="1"/>
  <c r="F26" i="1"/>
  <c r="S109" i="1"/>
  <c r="P52" i="1"/>
  <c r="Y35" i="1"/>
  <c r="S51" i="1"/>
  <c r="Z109" i="1"/>
  <c r="Y109" i="1"/>
  <c r="K27" i="1"/>
  <c r="T52" i="1"/>
  <c r="L101" i="1"/>
  <c r="J109" i="1"/>
  <c r="P18" i="1"/>
  <c r="D117" i="1"/>
  <c r="H18" i="1"/>
  <c r="M109" i="1"/>
  <c r="Y118" i="1"/>
  <c r="I18" i="1"/>
  <c r="N118" i="1"/>
  <c r="N108" i="1"/>
  <c r="K51" i="1"/>
  <c r="K43" i="1"/>
  <c r="O126" i="1"/>
  <c r="Y51" i="1"/>
  <c r="W118" i="1"/>
  <c r="O44" i="1"/>
  <c r="Q27" i="1"/>
  <c r="X18" i="1"/>
  <c r="Z26" i="1"/>
  <c r="N51" i="1"/>
  <c r="H117" i="1"/>
  <c r="Q118" i="1"/>
  <c r="Y125" i="1"/>
  <c r="T27" i="1"/>
  <c r="J34" i="1"/>
  <c r="H101" i="1"/>
  <c r="H52" i="1"/>
  <c r="I118" i="1"/>
  <c r="E34" i="1"/>
  <c r="R51" i="1"/>
  <c r="P101" i="1"/>
  <c r="U101" i="1"/>
  <c r="P43" i="1"/>
  <c r="S125" i="1"/>
  <c r="E26" i="1"/>
  <c r="L52" i="1"/>
  <c r="K109" i="1"/>
  <c r="F101" i="1"/>
  <c r="F100" i="1"/>
  <c r="Z100" i="1"/>
  <c r="Z101" i="1"/>
  <c r="J100" i="1"/>
  <c r="J101" i="1"/>
  <c r="V101" i="1"/>
  <c r="V100" i="1"/>
  <c r="L27" i="1"/>
  <c r="G19" i="1"/>
  <c r="V118" i="1"/>
  <c r="U26" i="1"/>
  <c r="C125" i="1"/>
  <c r="T100" i="1"/>
  <c r="X100" i="1"/>
  <c r="W126" i="1"/>
  <c r="H108" i="1"/>
  <c r="M118" i="1"/>
  <c r="Q125" i="1"/>
  <c r="H125" i="1"/>
  <c r="G44" i="1"/>
  <c r="X51" i="1"/>
  <c r="V26" i="1"/>
  <c r="S27" i="1"/>
  <c r="Z51" i="1"/>
  <c r="L108" i="1"/>
  <c r="M44" i="1"/>
  <c r="R109" i="1"/>
  <c r="I34" i="1"/>
  <c r="L19" i="1"/>
  <c r="G126" i="1"/>
  <c r="T18" i="1"/>
  <c r="W27" i="1"/>
  <c r="O34" i="1"/>
  <c r="W100" i="1"/>
  <c r="Q101" i="1"/>
  <c r="G118" i="1"/>
  <c r="H43" i="1"/>
  <c r="D18" i="1"/>
  <c r="M26" i="1"/>
  <c r="N100" i="1"/>
  <c r="K126" i="1"/>
  <c r="W109" i="1"/>
  <c r="X43" i="1"/>
  <c r="W52" i="1"/>
  <c r="W19" i="1"/>
  <c r="N26" i="1"/>
  <c r="U109" i="1"/>
  <c r="E43" i="1"/>
  <c r="F44" i="1"/>
  <c r="D101" i="1"/>
  <c r="E118" i="1"/>
  <c r="G108" i="1"/>
  <c r="L117" i="1"/>
  <c r="V51" i="1"/>
  <c r="E109" i="1"/>
  <c r="V44" i="1"/>
  <c r="K100" i="1"/>
  <c r="V109" i="1"/>
  <c r="S19" i="1"/>
  <c r="Q51" i="1"/>
  <c r="P27" i="1"/>
  <c r="U125" i="1"/>
  <c r="D27" i="1"/>
  <c r="S43" i="1"/>
  <c r="O18" i="1"/>
  <c r="U34" i="1"/>
  <c r="R118" i="1"/>
  <c r="K117" i="1"/>
  <c r="S118" i="1"/>
  <c r="O27" i="1"/>
  <c r="H35" i="1"/>
  <c r="I109" i="1"/>
  <c r="O118" i="1"/>
  <c r="I101" i="1"/>
  <c r="N126" i="1"/>
  <c r="F34" i="1"/>
  <c r="N34" i="1"/>
  <c r="L43" i="1"/>
  <c r="Q35" i="1"/>
  <c r="M34" i="1"/>
  <c r="L126" i="1"/>
  <c r="R19" i="1"/>
  <c r="I51" i="1"/>
  <c r="E18" i="1"/>
  <c r="I26" i="1"/>
  <c r="Q18" i="1"/>
  <c r="F19" i="1"/>
  <c r="V19" i="1"/>
  <c r="G34" i="1"/>
  <c r="S34" i="1"/>
  <c r="L35" i="1"/>
  <c r="Q108" i="1"/>
  <c r="D108" i="1"/>
  <c r="T108" i="1"/>
  <c r="D43" i="1"/>
  <c r="Q43" i="1"/>
  <c r="J44" i="1"/>
  <c r="Z44" i="1"/>
  <c r="G100" i="1"/>
  <c r="S100" i="1"/>
  <c r="Y101" i="1"/>
  <c r="R126" i="1"/>
  <c r="H27" i="1"/>
  <c r="Z34" i="1"/>
  <c r="E51" i="1"/>
  <c r="U51" i="1"/>
  <c r="Z126" i="1"/>
  <c r="J118" i="1"/>
  <c r="R100" i="1"/>
  <c r="X34" i="1"/>
  <c r="X35" i="1"/>
  <c r="J19" i="1"/>
  <c r="Z19" i="1"/>
  <c r="W34" i="1"/>
  <c r="P35" i="1"/>
  <c r="G52" i="1"/>
  <c r="T43" i="1"/>
  <c r="U43" i="1"/>
  <c r="N44" i="1"/>
  <c r="F126" i="1"/>
  <c r="V126" i="1"/>
  <c r="R34" i="1"/>
  <c r="E125" i="1"/>
  <c r="P125" i="1"/>
  <c r="I126" i="1"/>
  <c r="J51" i="1"/>
  <c r="F117" i="1"/>
  <c r="F118" i="1"/>
  <c r="P108" i="1"/>
  <c r="K19" i="1"/>
  <c r="Y26" i="1"/>
  <c r="M18" i="1"/>
  <c r="U18" i="1"/>
  <c r="N19" i="1"/>
  <c r="K34" i="1"/>
  <c r="D35" i="1"/>
  <c r="T35" i="1"/>
  <c r="F51" i="1"/>
  <c r="Y43" i="1"/>
  <c r="R44" i="1"/>
  <c r="O100" i="1"/>
  <c r="J126" i="1"/>
  <c r="X27" i="1"/>
  <c r="V34" i="1"/>
  <c r="M51" i="1"/>
  <c r="M125" i="1"/>
  <c r="D125" i="1"/>
  <c r="T125" i="1"/>
  <c r="B121" i="1"/>
  <c r="B125" i="1" s="1"/>
  <c r="B117" i="1"/>
  <c r="C118" i="1"/>
  <c r="C109" i="1"/>
  <c r="C43" i="1"/>
  <c r="C52" i="1"/>
  <c r="C101" i="1"/>
  <c r="C27" i="1"/>
  <c r="C18" i="1"/>
  <c r="C35" i="1"/>
  <c r="AX100" i="1" l="1"/>
  <c r="AX241" i="1"/>
  <c r="AX174" i="1"/>
  <c r="AX245" i="1"/>
  <c r="AX27" i="1"/>
  <c r="Y11" i="1"/>
  <c r="AX26" i="1"/>
  <c r="K10" i="1"/>
  <c r="N11" i="1"/>
  <c r="V10" i="1"/>
  <c r="O10" i="1"/>
  <c r="G10" i="1"/>
  <c r="Q11" i="1"/>
  <c r="P11" i="1"/>
  <c r="M11" i="1"/>
  <c r="I11" i="1"/>
  <c r="S10" i="1"/>
  <c r="J11" i="1"/>
  <c r="E11" i="1"/>
  <c r="F10" i="1"/>
  <c r="H11" i="1"/>
  <c r="X10" i="1"/>
  <c r="W10" i="1"/>
  <c r="R10" i="1"/>
  <c r="U10" i="1"/>
  <c r="L11" i="1"/>
  <c r="D11" i="1"/>
  <c r="Z10" i="1"/>
  <c r="C11" i="1"/>
  <c r="B122" i="1"/>
  <c r="B126" i="1" s="1"/>
  <c r="B118" i="1"/>
  <c r="B68" i="1"/>
  <c r="B76" i="1"/>
  <c r="B67" i="1"/>
  <c r="B71" i="1"/>
  <c r="B75" i="1" s="1"/>
  <c r="K22" i="13" l="1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0" i="13"/>
  <c r="K29" i="13"/>
  <c r="K27" i="13"/>
  <c r="K25" i="13"/>
  <c r="K24" i="13"/>
  <c r="K3" i="13"/>
  <c r="K31" i="13"/>
  <c r="K28" i="13"/>
  <c r="K26" i="13"/>
  <c r="K23" i="13"/>
</calcChain>
</file>

<file path=xl/sharedStrings.xml><?xml version="1.0" encoding="utf-8"?>
<sst xmlns="http://schemas.openxmlformats.org/spreadsheetml/2006/main" count="447" uniqueCount="153">
  <si>
    <t>MTN</t>
  </si>
  <si>
    <t>AIRTEL</t>
  </si>
  <si>
    <t>Dépôt d'Argent (Cash In)</t>
  </si>
  <si>
    <t xml:space="preserve">Retrait D'Argent (Cash Out) </t>
  </si>
  <si>
    <r>
      <rPr>
        <sz val="11"/>
        <color theme="1"/>
        <rFont val="Calibri"/>
        <family val="2"/>
        <scheme val="minor"/>
      </rPr>
      <t>Envoi d'Argent</t>
    </r>
    <r>
      <rPr>
        <b/>
        <sz val="11"/>
        <color indexed="60"/>
        <rFont val="Calibri"/>
        <family val="2"/>
      </rPr>
      <t xml:space="preserve"> </t>
    </r>
  </si>
  <si>
    <t>AITEL</t>
  </si>
  <si>
    <t>AIRTTEL</t>
  </si>
  <si>
    <t>Réception d'Argent</t>
  </si>
  <si>
    <t>Paiement des Services</t>
  </si>
  <si>
    <t>Achat Crédit</t>
  </si>
  <si>
    <t>Transfert Banque vers Mobile Money</t>
  </si>
  <si>
    <t xml:space="preserve">Transfert  Mobile Money vers Banque </t>
  </si>
  <si>
    <t xml:space="preserve">Nombre Total  de Transactions </t>
  </si>
  <si>
    <t xml:space="preserve">Mois </t>
  </si>
  <si>
    <t>OPERATEUR : AIRTEL</t>
  </si>
  <si>
    <t>Variation (%)</t>
  </si>
  <si>
    <t>Total Volume de Transactions (000)</t>
  </si>
  <si>
    <t>Répartition (%)</t>
  </si>
  <si>
    <t xml:space="preserve">    Dépôt d'Argent (Cash In)</t>
  </si>
  <si>
    <t xml:space="preserve">    Retrait D'Argent (Cash Out) </t>
  </si>
  <si>
    <r>
      <rPr>
        <sz val="11"/>
        <color theme="1"/>
        <rFont val="Calibri"/>
        <family val="2"/>
        <scheme val="minor"/>
      </rPr>
      <t xml:space="preserve">    Envoi d'Argent</t>
    </r>
    <r>
      <rPr>
        <b/>
        <sz val="11"/>
        <color indexed="60"/>
        <rFont val="Calibri"/>
        <family val="2"/>
      </rPr>
      <t xml:space="preserve"> </t>
    </r>
  </si>
  <si>
    <t xml:space="preserve">    Réception d'Argent</t>
  </si>
  <si>
    <t xml:space="preserve">    Paiement des Services</t>
  </si>
  <si>
    <t xml:space="preserve">    Achat Crédit</t>
  </si>
  <si>
    <t xml:space="preserve">    Transfert Banque vers Mobile Money</t>
  </si>
  <si>
    <t xml:space="preserve">    Transfert  Mobile Money vers Banque </t>
  </si>
  <si>
    <t>ARPU</t>
  </si>
  <si>
    <t xml:space="preserve">    ARPU Dépôt d'Argent (Cash In)</t>
  </si>
  <si>
    <t xml:space="preserve">    ARPU Retrait D'Argent (Cash Out)</t>
  </si>
  <si>
    <t xml:space="preserve">    ARPU Envoi d'Argent </t>
  </si>
  <si>
    <t xml:space="preserve">    ARPU Réception d'Argent</t>
  </si>
  <si>
    <t xml:space="preserve">    ARPU Paiement des Services</t>
  </si>
  <si>
    <t xml:space="preserve">    ARPU Achat Crédit</t>
  </si>
  <si>
    <t xml:space="preserve">    ARPU Transfert Banque vers Mobile Money</t>
  </si>
  <si>
    <t xml:space="preserve">    ARPU Transfert  Mobile Money vers Banque </t>
  </si>
  <si>
    <t>OPERATEUR : MTN</t>
  </si>
  <si>
    <r>
      <t xml:space="preserve">Parts de Marché </t>
    </r>
    <r>
      <rPr>
        <b/>
        <sz val="11"/>
        <color indexed="60"/>
        <rFont val="Calibri"/>
        <family val="2"/>
      </rPr>
      <t>Valeur transactions</t>
    </r>
    <r>
      <rPr>
        <sz val="11"/>
        <color theme="1"/>
        <rFont val="Calibri"/>
        <family val="2"/>
        <scheme val="minor"/>
      </rPr>
      <t xml:space="preserve"> (%)</t>
    </r>
  </si>
  <si>
    <t>Nombre moyen de transactions/utilisateur</t>
  </si>
  <si>
    <t>Vue Globale du Marché</t>
  </si>
  <si>
    <t xml:space="preserve">    Retrait D'Argent (Cash Out)</t>
  </si>
  <si>
    <t xml:space="preserve">    Envoi d'Argent </t>
  </si>
  <si>
    <t>Total Revenus (000)</t>
  </si>
  <si>
    <t>Total Revenus Opérateur (000)</t>
  </si>
  <si>
    <t>Revenus Achat Crédit (000)</t>
  </si>
  <si>
    <t>Revenus Transfert Mobile Money vers Banque</t>
  </si>
  <si>
    <t>Revenus Réception d'Argent (000)</t>
  </si>
  <si>
    <t>Revenus Paiement des services (000)</t>
  </si>
  <si>
    <r>
      <rPr>
        <sz val="11"/>
        <color theme="1"/>
        <rFont val="Calibri"/>
        <family val="2"/>
        <scheme val="minor"/>
      </rPr>
      <t>Revenus 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(000)</t>
    </r>
  </si>
  <si>
    <t>Revenus Retrait D'Argent (Cash Out) (000)</t>
  </si>
  <si>
    <t>Revenus Dépôt d'Argent (Cash In) (000)</t>
  </si>
  <si>
    <t>Valeur Totale des Transactions (000)</t>
  </si>
  <si>
    <r>
      <t xml:space="preserve">Parts de Marché Val. </t>
    </r>
    <r>
      <rPr>
        <sz val="11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</si>
  <si>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Valeur Retrait D'Argent (Cash Out) (000)</t>
  </si>
  <si>
    <r>
      <rPr>
        <sz val="11"/>
        <color theme="1"/>
        <rFont val="Calibri"/>
        <family val="2"/>
        <scheme val="minor"/>
      </rPr>
      <t>Valeur 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(000)</t>
    </r>
  </si>
  <si>
    <r>
      <t xml:space="preserve">Parts de Marché Val. </t>
    </r>
    <r>
      <rPr>
        <sz val="11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</si>
  <si>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Val. </t>
    </r>
    <r>
      <rPr>
        <sz val="11"/>
        <rFont val="Calibri"/>
        <family val="2"/>
      </rPr>
      <t>Réception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</si>
  <si>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Val. </t>
    </r>
    <r>
      <rPr>
        <sz val="11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</si>
  <si>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Val. </t>
    </r>
    <r>
      <rPr>
        <sz val="11"/>
        <rFont val="Calibri"/>
        <family val="2"/>
      </rPr>
      <t>Achat de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</si>
  <si>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Parts de Marché Val. Transfert Banque/Mobile Money (%)</t>
  </si>
  <si>
    <r>
      <t xml:space="preserve">Parts de Marché Val. </t>
    </r>
    <r>
      <rPr>
        <sz val="9"/>
        <rFont val="Calibri"/>
        <family val="2"/>
      </rPr>
      <t>Transfert MobileMoney/Banque</t>
    </r>
    <r>
      <rPr>
        <b/>
        <sz val="9"/>
        <color indexed="60"/>
        <rFont val="Calibri"/>
        <family val="2"/>
      </rPr>
      <t xml:space="preserve"> </t>
    </r>
    <r>
      <rPr>
        <sz val="9"/>
        <rFont val="Calibri"/>
        <family val="2"/>
      </rPr>
      <t>(%)</t>
    </r>
  </si>
  <si>
    <t>Valeur Transfert Mobile Money vers Banque (000)</t>
  </si>
  <si>
    <t>Valeur Transfert Banque vers Mobile Money (000)</t>
  </si>
  <si>
    <t>Valeur Achat Crédit (000)</t>
  </si>
  <si>
    <t>Valeur Paiement des services (000)</t>
  </si>
  <si>
    <t>Valeur Réception d'Argent (000)</t>
  </si>
  <si>
    <t>Valeur Dépôt d'Argent (Cash In) (000)</t>
  </si>
  <si>
    <t>Volume Total des Transactions (000)</t>
  </si>
  <si>
    <r>
      <t xml:space="preserve">Parts de Marché Vol. Total </t>
    </r>
    <r>
      <rPr>
        <b/>
        <sz val="11"/>
        <color indexed="60"/>
        <rFont val="Calibri"/>
        <family val="2"/>
      </rPr>
      <t>transactions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</si>
  <si>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</si>
  <si>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Dépôt d'Argent (Cash In) (000)</t>
  </si>
  <si>
    <r>
      <t xml:space="preserve">Parts de Marché Vol. </t>
    </r>
    <r>
      <rPr>
        <b/>
        <sz val="11"/>
        <color rgb="FFC00000"/>
        <rFont val="Calibri"/>
        <family val="2"/>
      </rPr>
      <t>Retrait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</si>
  <si>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</si>
  <si>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</si>
  <si>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Transfert  Mobile Money vers Banque (000)</t>
  </si>
  <si>
    <r>
      <t>Parts de Marché Vol.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Transfert Banque/Mobile Money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</si>
  <si>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Transfert Banque/Mobile Money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</si>
  <si>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Transfert Banque vers Mobile Money (000)</t>
  </si>
  <si>
    <r>
      <t xml:space="preserve">Parts de Marché Vol. </t>
    </r>
    <r>
      <rPr>
        <b/>
        <sz val="11"/>
        <color rgb="FFC00000"/>
        <rFont val="Calibri"/>
        <family val="2"/>
        <scheme val="minor"/>
      </rPr>
      <t>Achat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</si>
  <si>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Achat crédit (000)</t>
  </si>
  <si>
    <t>Volume Paiement des Services (000)</t>
  </si>
  <si>
    <t>Volume Réception d'Argent (000)</t>
  </si>
  <si>
    <t>Volume Envoi d'Argent (000)</t>
  </si>
  <si>
    <t>Volume Retrait D'Argent (Cash Out) (000)</t>
  </si>
  <si>
    <r>
      <t>Parts de Marché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Abonnés actifs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</si>
  <si>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</t>
    </r>
    <r>
      <rPr>
        <b/>
        <sz val="11"/>
        <color rgb="FFC00000"/>
        <rFont val="Calibri"/>
        <family val="2"/>
      </rPr>
      <t>Abonnés Enregistrés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</si>
  <si>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Abonnés Enregistrés (000)</t>
  </si>
  <si>
    <t>Abonnés Actifs (000)</t>
  </si>
  <si>
    <t>Revenus Transfert Banque vers Mobile Money (000)</t>
  </si>
  <si>
    <r>
      <t xml:space="preserve">Parts de Marché Rev. </t>
    </r>
    <r>
      <rPr>
        <b/>
        <sz val="11"/>
        <color rgb="FFC00000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</si>
  <si>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>Parts de Marché Rev.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</si>
  <si>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Rev. </t>
    </r>
    <r>
      <rPr>
        <b/>
        <sz val="11"/>
        <color rgb="FFC00000"/>
        <rFont val="Calibri"/>
        <family val="2"/>
      </rPr>
      <t>Réception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</si>
  <si>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Rev. </t>
    </r>
    <r>
      <rPr>
        <b/>
        <sz val="11"/>
        <color rgb="FFC00000"/>
        <rFont val="Calibri"/>
        <family val="2"/>
        <scheme val="minor"/>
      </rPr>
      <t>Transfert Mobile Money/Banque</t>
    </r>
    <r>
      <rPr>
        <sz val="11"/>
        <color theme="1"/>
        <rFont val="Calibri"/>
        <family val="2"/>
        <scheme val="minor"/>
      </rPr>
      <t xml:space="preserve"> (%)</t>
    </r>
  </si>
  <si>
    <r>
      <t xml:space="preserve">Parts de Marché Rev. </t>
    </r>
    <r>
      <rPr>
        <b/>
        <sz val="11"/>
        <color rgb="FFC00000"/>
        <rFont val="Calibri"/>
        <family val="2"/>
        <scheme val="minor"/>
      </rPr>
      <t>Transfert Banque vers Mobile Money</t>
    </r>
    <r>
      <rPr>
        <b/>
        <sz val="9"/>
        <color indexed="60"/>
        <rFont val="Calibri"/>
        <family val="2"/>
      </rPr>
      <t xml:space="preserve"> (%)</t>
    </r>
  </si>
  <si>
    <r>
      <t xml:space="preserve">Parts de Marché Rev. </t>
    </r>
    <r>
      <rPr>
        <b/>
        <sz val="11"/>
        <color rgb="FFC00000"/>
        <rFont val="Calibri"/>
        <family val="2"/>
      </rPr>
      <t>Achat de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</si>
  <si>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Rev. </t>
    </r>
    <r>
      <rPr>
        <b/>
        <sz val="11"/>
        <color rgb="FFC00000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</si>
  <si>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 xml:space="preserve">     Volume Dépôt d'Argent (Cash In)</t>
  </si>
  <si>
    <t xml:space="preserve">     Volume Retrait D'Argent (Cash Out) </t>
  </si>
  <si>
    <r>
      <rPr>
        <sz val="11"/>
        <color theme="1"/>
        <rFont val="Calibri"/>
        <family val="2"/>
        <scheme val="minor"/>
      </rPr>
      <t xml:space="preserve">     Volume Envoi d'Argent</t>
    </r>
    <r>
      <rPr>
        <b/>
        <sz val="11"/>
        <color indexed="60"/>
        <rFont val="Calibri"/>
        <family val="2"/>
      </rPr>
      <t xml:space="preserve"> </t>
    </r>
  </si>
  <si>
    <t xml:space="preserve">     Volume Réception d'Argent</t>
  </si>
  <si>
    <t xml:space="preserve">     Volume Paiement des Services</t>
  </si>
  <si>
    <t xml:space="preserve">     Volume Achat Crédit</t>
  </si>
  <si>
    <t xml:space="preserve">    Volume Transfert Banque vers Mobile Money</t>
  </si>
  <si>
    <t xml:space="preserve">    Volume Transfert  Mobile Money vers Banque </t>
  </si>
  <si>
    <t xml:space="preserve">     Valeur Dépôt d'Argent (Cash In)</t>
  </si>
  <si>
    <t xml:space="preserve">     Valeur Retrait D'Argent (Cash Out) </t>
  </si>
  <si>
    <r>
      <rPr>
        <sz val="11"/>
        <color theme="1"/>
        <rFont val="Calibri"/>
        <family val="2"/>
        <scheme val="minor"/>
      </rPr>
      <t xml:space="preserve">     Valeur Envoi d'Argent</t>
    </r>
    <r>
      <rPr>
        <b/>
        <sz val="11"/>
        <color indexed="60"/>
        <rFont val="Calibri"/>
        <family val="2"/>
      </rPr>
      <t xml:space="preserve"> </t>
    </r>
  </si>
  <si>
    <t xml:space="preserve">     Valeur Réception d'Argent</t>
  </si>
  <si>
    <t xml:space="preserve">     Valeur Paiement des Services</t>
  </si>
  <si>
    <t xml:space="preserve">     Valeur Achat Crédit</t>
  </si>
  <si>
    <t xml:space="preserve">    Valeur Transfert Banque vers Mobile Money</t>
  </si>
  <si>
    <t xml:space="preserve">    Valeur Transfert  Mobile Money vers Banque </t>
  </si>
  <si>
    <t>Totale Revenus (000)</t>
  </si>
  <si>
    <t xml:space="preserve">     Revenus Dépôt d'Argent (Cash In)</t>
  </si>
  <si>
    <t xml:space="preserve">     Revenus Retrait D'Argent (Cash Out) </t>
  </si>
  <si>
    <r>
      <rPr>
        <sz val="11"/>
        <color theme="1"/>
        <rFont val="Calibri"/>
        <family val="2"/>
        <scheme val="minor"/>
      </rPr>
      <t xml:space="preserve">     Revenus Envoi d'Argent</t>
    </r>
    <r>
      <rPr>
        <b/>
        <sz val="11"/>
        <color indexed="60"/>
        <rFont val="Calibri"/>
        <family val="2"/>
      </rPr>
      <t xml:space="preserve"> </t>
    </r>
  </si>
  <si>
    <t xml:space="preserve">     Revenus Réception d'Argent</t>
  </si>
  <si>
    <t xml:space="preserve">     Revenus Paiement des Services</t>
  </si>
  <si>
    <t xml:space="preserve">     Revenus Achat Crédit</t>
  </si>
  <si>
    <t xml:space="preserve">    Revenus Transfert  Mobile Money vers Banque </t>
  </si>
  <si>
    <t xml:space="preserve">    Revenus Transfert Banque vers Mobile Money</t>
  </si>
  <si>
    <t xml:space="preserve">     Revenus Achat Crédit (000)</t>
  </si>
  <si>
    <t xml:space="preserve">    Revenus Transfert  Mobile Money vers Banque</t>
  </si>
  <si>
    <t>Valeur Totale des Revenus (000)</t>
  </si>
  <si>
    <t>2. En termes de revenus (Valeur des commissions)</t>
  </si>
  <si>
    <r>
      <t xml:space="preserve">Parts de Marché Total </t>
    </r>
    <r>
      <rPr>
        <b/>
        <sz val="11"/>
        <color indexed="60"/>
        <rFont val="Calibri"/>
        <family val="2"/>
      </rPr>
      <t xml:space="preserve">Revenus </t>
    </r>
    <r>
      <rPr>
        <sz val="11"/>
        <color theme="1"/>
        <rFont val="Calibri"/>
        <family val="2"/>
        <scheme val="minor"/>
      </rPr>
      <t>(%)</t>
    </r>
  </si>
  <si>
    <t>3. En termes de volume des transactions</t>
  </si>
  <si>
    <t>1. En termes d’abonnés (Nombre Utilisateurs de l’argent mobile : Comptes enregistrés et Comptes actifs)</t>
  </si>
  <si>
    <t>3. En termes de valeur des transactions</t>
  </si>
  <si>
    <t>T1-18</t>
  </si>
  <si>
    <t>T2-18</t>
  </si>
  <si>
    <t>T3-18</t>
  </si>
  <si>
    <t>T4-18</t>
  </si>
  <si>
    <t>T1-19</t>
  </si>
  <si>
    <t>T2-19</t>
  </si>
  <si>
    <t>T3-19</t>
  </si>
  <si>
    <t>T4-19</t>
  </si>
  <si>
    <t>Cumul 2019</t>
  </si>
  <si>
    <t>TOTAL</t>
  </si>
  <si>
    <t>Parts de marché AIRTEL</t>
  </si>
  <si>
    <t>Parts de marché MTN</t>
  </si>
  <si>
    <t>Nombre Total  de Transactions (000)</t>
  </si>
  <si>
    <t>Dépôt d'Argent -Cash In</t>
  </si>
  <si>
    <t xml:space="preserve">Retrait D'Argent -Cash Out </t>
  </si>
  <si>
    <t>Envoi d'Argent</t>
  </si>
  <si>
    <t>Réception d'Argent - Local</t>
  </si>
  <si>
    <t>Transfert  Mobile Money vers Banque</t>
  </si>
  <si>
    <t>Parts de Marchés en termes d'abonnés actifs au mois de Septembre 2019</t>
  </si>
  <si>
    <t>Cumul 2018</t>
  </si>
  <si>
    <t>sept</t>
  </si>
  <si>
    <t>Pop totale</t>
  </si>
  <si>
    <t>Abonnements</t>
  </si>
  <si>
    <t>Croissance en % (nov-19/nov-18)</t>
  </si>
  <si>
    <t>Croissance nette (nov-19/nov-18)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</si>
</sst>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[$-40C]mmm\-yy;@"/>
    <numFmt numFmtId="165" formatCode="_-* #,##0\ _€_-;\-* #,##0\ _€_-;_-* &quot;-&quot;??\ _€_-;_-@_-"/>
    <numFmt numFmtId="166" formatCode="_(* #,##0_);_(* \(#,##0\);_(* &quot;-&quot;_);_(@_)"/>
    <numFmt numFmtId="167" formatCode="[$-40C]d\-mmm\-yy;@"/>
    <numFmt numFmtId="168" formatCode="0.0%"/>
    <numFmt numFmtId="169" formatCode="_-* #,##0.0\ _€_-;\-* #,##0.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color indexed="60"/>
      <name val="Calibri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227">
    <xf numFmtId="0" fontId="0" fillId="0" borderId="0" xfId="0"/>
    <xf numFmtId="0" fontId="3" fillId="2" borderId="0" xfId="0" applyFont="1" applyFill="1" applyBorder="1" applyAlignment="1">
      <alignment horizontal="left" indent="15"/>
    </xf>
    <xf numFmtId="0" fontId="2" fillId="2" borderId="0" xfId="0" applyFont="1" applyFill="1" applyBorder="1"/>
    <xf numFmtId="0" fontId="0" fillId="2" borderId="0" xfId="0" applyFill="1" applyAlignment="1">
      <alignment horizontal="left" indent="1"/>
    </xf>
    <xf numFmtId="0" fontId="0" fillId="2" borderId="2" xfId="0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0" fillId="2" borderId="0" xfId="0" applyFill="1" applyBorder="1"/>
    <xf numFmtId="0" fontId="0" fillId="2" borderId="0" xfId="0" applyFont="1" applyFill="1" applyAlignment="1">
      <alignment horizontal="left" indent="1"/>
    </xf>
    <xf numFmtId="164" fontId="0" fillId="0" borderId="0" xfId="0" applyNumberFormat="1"/>
    <xf numFmtId="0" fontId="0" fillId="0" borderId="4" xfId="0" applyBorder="1"/>
    <xf numFmtId="0" fontId="0" fillId="2" borderId="4" xfId="0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165" fontId="0" fillId="0" borderId="0" xfId="1" applyNumberFormat="1" applyFont="1"/>
    <xf numFmtId="0" fontId="0" fillId="0" borderId="2" xfId="0" applyBorder="1"/>
    <xf numFmtId="165" fontId="0" fillId="0" borderId="2" xfId="1" applyNumberFormat="1" applyFont="1" applyBorder="1"/>
    <xf numFmtId="0" fontId="2" fillId="3" borderId="3" xfId="0" applyFont="1" applyFill="1" applyBorder="1"/>
    <xf numFmtId="165" fontId="0" fillId="3" borderId="1" xfId="1" applyNumberFormat="1" applyFont="1" applyFill="1" applyBorder="1"/>
    <xf numFmtId="0" fontId="0" fillId="3" borderId="0" xfId="0" applyFill="1"/>
    <xf numFmtId="0" fontId="0" fillId="2" borderId="4" xfId="0" applyFont="1" applyFill="1" applyBorder="1" applyAlignment="1">
      <alignment horizontal="left" indent="1"/>
    </xf>
    <xf numFmtId="164" fontId="0" fillId="0" borderId="2" xfId="0" applyNumberFormat="1" applyFill="1" applyBorder="1"/>
    <xf numFmtId="0" fontId="0" fillId="0" borderId="2" xfId="0" applyFill="1" applyBorder="1"/>
    <xf numFmtId="9" fontId="0" fillId="0" borderId="0" xfId="2" applyFont="1"/>
    <xf numFmtId="0" fontId="0" fillId="0" borderId="2" xfId="0" applyFill="1" applyBorder="1" applyAlignment="1">
      <alignment horizontal="left" indent="1"/>
    </xf>
    <xf numFmtId="0" fontId="0" fillId="2" borderId="5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5"/>
    </xf>
    <xf numFmtId="43" fontId="0" fillId="0" borderId="0" xfId="1" applyFont="1"/>
    <xf numFmtId="43" fontId="0" fillId="0" borderId="2" xfId="1" applyFont="1" applyBorder="1"/>
    <xf numFmtId="43" fontId="0" fillId="0" borderId="0" xfId="1" applyFont="1" applyBorder="1"/>
    <xf numFmtId="165" fontId="0" fillId="0" borderId="0" xfId="1" applyNumberFormat="1" applyFont="1" applyBorder="1"/>
    <xf numFmtId="9" fontId="0" fillId="0" borderId="0" xfId="2" applyFont="1" applyBorder="1"/>
    <xf numFmtId="0" fontId="8" fillId="0" borderId="0" xfId="0" applyFont="1" applyFill="1"/>
    <xf numFmtId="0" fontId="8" fillId="5" borderId="3" xfId="0" applyFont="1" applyFill="1" applyBorder="1"/>
    <xf numFmtId="9" fontId="0" fillId="0" borderId="0" xfId="1" applyNumberFormat="1" applyFont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8" fillId="5" borderId="3" xfId="1" applyNumberFormat="1" applyFont="1" applyFill="1" applyBorder="1"/>
    <xf numFmtId="165" fontId="2" fillId="3" borderId="1" xfId="1" applyNumberFormat="1" applyFont="1" applyFill="1" applyBorder="1"/>
    <xf numFmtId="165" fontId="8" fillId="0" borderId="8" xfId="1" applyNumberFormat="1" applyFont="1" applyFill="1" applyBorder="1"/>
    <xf numFmtId="165" fontId="0" fillId="0" borderId="8" xfId="1" applyNumberFormat="1" applyFont="1" applyBorder="1"/>
    <xf numFmtId="10" fontId="15" fillId="0" borderId="8" xfId="2" applyNumberFormat="1" applyFont="1" applyFill="1" applyBorder="1"/>
    <xf numFmtId="0" fontId="14" fillId="0" borderId="9" xfId="0" applyFont="1" applyFill="1" applyBorder="1" applyAlignment="1">
      <alignment horizontal="right" indent="1"/>
    </xf>
    <xf numFmtId="0" fontId="3" fillId="2" borderId="9" xfId="0" applyFont="1" applyFill="1" applyBorder="1" applyAlignment="1">
      <alignment horizontal="left" indent="15"/>
    </xf>
    <xf numFmtId="0" fontId="2" fillId="2" borderId="9" xfId="0" applyFont="1" applyFill="1" applyBorder="1"/>
    <xf numFmtId="0" fontId="0" fillId="2" borderId="9" xfId="0" applyFill="1" applyBorder="1" applyAlignment="1">
      <alignment horizontal="left" indent="1"/>
    </xf>
    <xf numFmtId="0" fontId="2" fillId="0" borderId="0" xfId="0" applyFont="1"/>
    <xf numFmtId="0" fontId="0" fillId="0" borderId="0" xfId="0" applyFill="1"/>
    <xf numFmtId="0" fontId="8" fillId="0" borderId="9" xfId="0" applyFont="1" applyFill="1" applyBorder="1"/>
    <xf numFmtId="0" fontId="0" fillId="6" borderId="0" xfId="0" applyFill="1"/>
    <xf numFmtId="164" fontId="0" fillId="0" borderId="0" xfId="0" applyNumberFormat="1" applyBorder="1"/>
    <xf numFmtId="0" fontId="0" fillId="0" borderId="0" xfId="0" applyBorder="1"/>
    <xf numFmtId="0" fontId="16" fillId="2" borderId="0" xfId="0" applyFont="1" applyFill="1"/>
    <xf numFmtId="0" fontId="7" fillId="0" borderId="4" xfId="0" applyFont="1" applyFill="1" applyBorder="1"/>
    <xf numFmtId="0" fontId="7" fillId="0" borderId="11" xfId="0" applyFont="1" applyFill="1" applyBorder="1"/>
    <xf numFmtId="164" fontId="0" fillId="0" borderId="10" xfId="0" applyNumberFormat="1" applyBorder="1"/>
    <xf numFmtId="0" fontId="0" fillId="0" borderId="0" xfId="0" applyFill="1" applyBorder="1"/>
    <xf numFmtId="0" fontId="11" fillId="2" borderId="0" xfId="0" applyFont="1" applyFill="1" applyBorder="1" applyAlignment="1">
      <alignment horizontal="left" indent="15"/>
    </xf>
    <xf numFmtId="165" fontId="0" fillId="0" borderId="1" xfId="1" applyNumberFormat="1" applyFont="1" applyBorder="1"/>
    <xf numFmtId="9" fontId="11" fillId="2" borderId="0" xfId="2" applyNumberFormat="1" applyFont="1" applyFill="1"/>
    <xf numFmtId="3" fontId="9" fillId="4" borderId="13" xfId="4" applyNumberFormat="1" applyFont="1" applyFill="1" applyBorder="1"/>
    <xf numFmtId="0" fontId="0" fillId="0" borderId="4" xfId="0" applyFont="1" applyFill="1" applyBorder="1" applyAlignment="1">
      <alignment horizontal="left" indent="1"/>
    </xf>
    <xf numFmtId="3" fontId="9" fillId="0" borderId="0" xfId="4" applyNumberFormat="1" applyFont="1" applyFill="1" applyBorder="1"/>
    <xf numFmtId="0" fontId="17" fillId="2" borderId="0" xfId="0" applyFont="1" applyFill="1" applyAlignment="1">
      <alignment horizontal="left" indent="1"/>
    </xf>
    <xf numFmtId="9" fontId="1" fillId="2" borderId="0" xfId="2" applyFont="1" applyFill="1"/>
    <xf numFmtId="0" fontId="0" fillId="0" borderId="0" xfId="0" applyFont="1" applyFill="1" applyBorder="1" applyAlignment="1">
      <alignment horizontal="left" indent="1"/>
    </xf>
    <xf numFmtId="0" fontId="10" fillId="2" borderId="2" xfId="0" applyFont="1" applyFill="1" applyBorder="1"/>
    <xf numFmtId="166" fontId="2" fillId="2" borderId="2" xfId="0" applyNumberFormat="1" applyFont="1" applyFill="1" applyBorder="1"/>
    <xf numFmtId="166" fontId="0" fillId="2" borderId="0" xfId="0" applyNumberFormat="1" applyFill="1"/>
    <xf numFmtId="0" fontId="2" fillId="2" borderId="12" xfId="0" applyFont="1" applyFill="1" applyBorder="1" applyAlignment="1">
      <alignment horizontal="left" indent="1"/>
    </xf>
    <xf numFmtId="165" fontId="2" fillId="0" borderId="2" xfId="1" applyNumberFormat="1" applyFont="1" applyBorder="1"/>
    <xf numFmtId="0" fontId="8" fillId="0" borderId="1" xfId="0" applyFont="1" applyFill="1" applyBorder="1"/>
    <xf numFmtId="0" fontId="0" fillId="2" borderId="2" xfId="0" applyFont="1" applyFill="1" applyBorder="1" applyAlignment="1">
      <alignment horizontal="left" indent="1"/>
    </xf>
    <xf numFmtId="0" fontId="10" fillId="0" borderId="10" xfId="0" applyFont="1" applyFill="1" applyBorder="1"/>
    <xf numFmtId="164" fontId="0" fillId="0" borderId="10" xfId="0" applyNumberFormat="1" applyFill="1" applyBorder="1"/>
    <xf numFmtId="0" fontId="2" fillId="0" borderId="2" xfId="0" applyFont="1" applyFill="1" applyBorder="1" applyAlignment="1">
      <alignment horizontal="left" indent="1"/>
    </xf>
    <xf numFmtId="0" fontId="8" fillId="0" borderId="2" xfId="0" applyFont="1" applyFill="1" applyBorder="1"/>
    <xf numFmtId="165" fontId="1" fillId="0" borderId="2" xfId="1" applyNumberFormat="1" applyFont="1" applyBorder="1"/>
    <xf numFmtId="0" fontId="2" fillId="0" borderId="0" xfId="0" applyFont="1" applyFill="1"/>
    <xf numFmtId="165" fontId="2" fillId="0" borderId="1" xfId="1" applyNumberFormat="1" applyFont="1" applyBorder="1"/>
    <xf numFmtId="0" fontId="2" fillId="3" borderId="1" xfId="0" applyFont="1" applyFill="1" applyBorder="1"/>
    <xf numFmtId="0" fontId="2" fillId="3" borderId="0" xfId="0" applyFont="1" applyFill="1"/>
    <xf numFmtId="0" fontId="3" fillId="2" borderId="15" xfId="0" applyFont="1" applyFill="1" applyBorder="1" applyAlignment="1">
      <alignment horizontal="left" indent="15"/>
    </xf>
    <xf numFmtId="165" fontId="0" fillId="0" borderId="14" xfId="1" applyNumberFormat="1" applyFont="1" applyBorder="1"/>
    <xf numFmtId="0" fontId="0" fillId="0" borderId="10" xfId="0" applyBorder="1"/>
    <xf numFmtId="167" fontId="0" fillId="6" borderId="10" xfId="0" applyNumberFormat="1" applyFill="1" applyBorder="1" applyAlignment="1">
      <alignment horizontal="left" vertical="center"/>
    </xf>
    <xf numFmtId="0" fontId="8" fillId="5" borderId="14" xfId="0" applyFont="1" applyFill="1" applyBorder="1"/>
    <xf numFmtId="165" fontId="8" fillId="5" borderId="14" xfId="1" applyNumberFormat="1" applyFont="1" applyFill="1" applyBorder="1"/>
    <xf numFmtId="0" fontId="0" fillId="2" borderId="16" xfId="0" applyFill="1" applyBorder="1" applyAlignment="1">
      <alignment horizontal="left" indent="1"/>
    </xf>
    <xf numFmtId="0" fontId="0" fillId="7" borderId="17" xfId="0" applyFill="1" applyBorder="1" applyAlignment="1">
      <alignment horizontal="left" indent="1"/>
    </xf>
    <xf numFmtId="0" fontId="2" fillId="7" borderId="17" xfId="0" applyFont="1" applyFill="1" applyBorder="1" applyAlignment="1">
      <alignment horizontal="left" indent="1"/>
    </xf>
    <xf numFmtId="0" fontId="0" fillId="7" borderId="17" xfId="0" applyFont="1" applyFill="1" applyBorder="1" applyAlignment="1">
      <alignment horizontal="left" indent="1"/>
    </xf>
    <xf numFmtId="168" fontId="11" fillId="2" borderId="0" xfId="2" applyNumberFormat="1" applyFont="1" applyFill="1"/>
    <xf numFmtId="10" fontId="11" fillId="2" borderId="0" xfId="2" applyNumberFormat="1" applyFont="1" applyFill="1"/>
    <xf numFmtId="165" fontId="11" fillId="2" borderId="0" xfId="2" applyNumberFormat="1" applyFont="1" applyFill="1"/>
    <xf numFmtId="165" fontId="0" fillId="0" borderId="0" xfId="0" applyNumberFormat="1"/>
    <xf numFmtId="168" fontId="0" fillId="0" borderId="0" xfId="2" applyNumberFormat="1" applyFont="1"/>
    <xf numFmtId="0" fontId="0" fillId="0" borderId="2" xfId="0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5" fontId="2" fillId="0" borderId="2" xfId="1" applyNumberFormat="1" applyFont="1" applyBorder="1" applyAlignment="1"/>
    <xf numFmtId="165" fontId="0" fillId="0" borderId="2" xfId="1" applyNumberFormat="1" applyFont="1" applyBorder="1" applyAlignment="1"/>
    <xf numFmtId="165" fontId="1" fillId="0" borderId="1" xfId="1" applyNumberFormat="1" applyFont="1" applyFill="1" applyBorder="1"/>
    <xf numFmtId="0" fontId="0" fillId="0" borderId="0" xfId="0" applyFont="1" applyFill="1"/>
    <xf numFmtId="165" fontId="1" fillId="0" borderId="0" xfId="1" applyNumberFormat="1" applyFont="1" applyFill="1" applyBorder="1"/>
    <xf numFmtId="0" fontId="0" fillId="0" borderId="0" xfId="0" applyFont="1" applyFill="1" applyBorder="1"/>
    <xf numFmtId="166" fontId="0" fillId="0" borderId="0" xfId="0" applyNumberFormat="1"/>
    <xf numFmtId="166" fontId="2" fillId="0" borderId="2" xfId="0" applyNumberFormat="1" applyFont="1" applyBorder="1"/>
    <xf numFmtId="166" fontId="20" fillId="0" borderId="2" xfId="0" applyNumberFormat="1" applyFont="1" applyBorder="1"/>
    <xf numFmtId="0" fontId="2" fillId="0" borderId="2" xfId="0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43" fontId="0" fillId="0" borderId="0" xfId="1" applyFont="1" applyFill="1"/>
    <xf numFmtId="165" fontId="9" fillId="0" borderId="13" xfId="1" applyNumberFormat="1" applyFont="1" applyFill="1" applyBorder="1"/>
    <xf numFmtId="165" fontId="9" fillId="0" borderId="0" xfId="1" applyNumberFormat="1" applyFont="1" applyFill="1" applyBorder="1"/>
    <xf numFmtId="165" fontId="9" fillId="0" borderId="13" xfId="1" applyNumberFormat="1" applyFont="1" applyFill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18" xfId="0" applyFont="1" applyBorder="1"/>
    <xf numFmtId="165" fontId="2" fillId="0" borderId="1" xfId="1" applyNumberFormat="1" applyFont="1" applyBorder="1" applyAlignment="1"/>
    <xf numFmtId="165" fontId="0" fillId="0" borderId="0" xfId="0" applyNumberFormat="1" applyBorder="1"/>
    <xf numFmtId="0" fontId="2" fillId="0" borderId="0" xfId="0" applyFont="1" applyBorder="1"/>
    <xf numFmtId="0" fontId="2" fillId="0" borderId="0" xfId="0" applyFont="1" applyFill="1" applyBorder="1"/>
    <xf numFmtId="0" fontId="2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8" fillId="10" borderId="2" xfId="0" applyFont="1" applyFill="1" applyBorder="1"/>
    <xf numFmtId="165" fontId="2" fillId="10" borderId="33" xfId="1" applyNumberFormat="1" applyFont="1" applyFill="1" applyBorder="1" applyAlignment="1">
      <alignment horizontal="center" vertical="center" wrapText="1"/>
    </xf>
    <xf numFmtId="165" fontId="2" fillId="10" borderId="34" xfId="1" applyNumberFormat="1" applyFont="1" applyFill="1" applyBorder="1" applyAlignment="1">
      <alignment horizontal="center" vertical="center" wrapText="1"/>
    </xf>
    <xf numFmtId="168" fontId="2" fillId="10" borderId="34" xfId="2" applyNumberFormat="1" applyFont="1" applyFill="1" applyBorder="1" applyAlignment="1">
      <alignment horizontal="right" vertical="center" wrapText="1"/>
    </xf>
    <xf numFmtId="168" fontId="2" fillId="10" borderId="35" xfId="2" applyNumberFormat="1" applyFont="1" applyFill="1" applyBorder="1" applyAlignment="1">
      <alignment horizontal="right" vertical="center" wrapText="1"/>
    </xf>
    <xf numFmtId="165" fontId="22" fillId="10" borderId="34" xfId="1" applyNumberFormat="1" applyFont="1" applyFill="1" applyBorder="1" applyAlignment="1">
      <alignment horizontal="center" vertical="center" wrapText="1"/>
    </xf>
    <xf numFmtId="165" fontId="2" fillId="10" borderId="33" xfId="0" applyNumberFormat="1" applyFont="1" applyFill="1" applyBorder="1"/>
    <xf numFmtId="165" fontId="2" fillId="10" borderId="34" xfId="0" applyNumberFormat="1" applyFont="1" applyFill="1" applyBorder="1"/>
    <xf numFmtId="165" fontId="22" fillId="10" borderId="35" xfId="0" applyNumberFormat="1" applyFont="1" applyFill="1" applyBorder="1"/>
    <xf numFmtId="168" fontId="2" fillId="10" borderId="33" xfId="2" applyNumberFormat="1" applyFont="1" applyFill="1" applyBorder="1"/>
    <xf numFmtId="168" fontId="2" fillId="10" borderId="34" xfId="2" applyNumberFormat="1" applyFont="1" applyFill="1" applyBorder="1"/>
    <xf numFmtId="168" fontId="22" fillId="10" borderId="35" xfId="2" applyNumberFormat="1" applyFont="1" applyFill="1" applyBorder="1"/>
    <xf numFmtId="165" fontId="2" fillId="3" borderId="36" xfId="0" applyNumberFormat="1" applyFont="1" applyFill="1" applyBorder="1"/>
    <xf numFmtId="165" fontId="2" fillId="3" borderId="14" xfId="0" applyNumberFormat="1" applyFont="1" applyFill="1" applyBorder="1"/>
    <xf numFmtId="165" fontId="22" fillId="3" borderId="37" xfId="0" applyNumberFormat="1" applyFont="1" applyFill="1" applyBorder="1"/>
    <xf numFmtId="0" fontId="8" fillId="0" borderId="1" xfId="0" applyFont="1" applyFill="1" applyBorder="1" applyAlignment="1">
      <alignment horizontal="left"/>
    </xf>
    <xf numFmtId="165" fontId="2" fillId="0" borderId="38" xfId="1" applyNumberFormat="1" applyFont="1" applyBorder="1" applyAlignment="1">
      <alignment horizontal="center" vertical="center" wrapText="1"/>
    </xf>
    <xf numFmtId="165" fontId="2" fillId="0" borderId="39" xfId="1" applyNumberFormat="1" applyFont="1" applyBorder="1" applyAlignment="1">
      <alignment horizontal="center" vertical="center" wrapText="1"/>
    </xf>
    <xf numFmtId="168" fontId="1" fillId="0" borderId="8" xfId="2" applyNumberFormat="1" applyFont="1" applyFill="1" applyBorder="1" applyAlignment="1">
      <alignment horizontal="right" vertical="center" wrapText="1"/>
    </xf>
    <xf numFmtId="168" fontId="1" fillId="0" borderId="40" xfId="2" applyNumberFormat="1" applyFont="1" applyFill="1" applyBorder="1" applyAlignment="1">
      <alignment horizontal="right" vertical="center" wrapText="1"/>
    </xf>
    <xf numFmtId="165" fontId="2" fillId="0" borderId="41" xfId="1" applyNumberFormat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165" fontId="22" fillId="0" borderId="8" xfId="1" applyNumberFormat="1" applyFont="1" applyBorder="1" applyAlignment="1">
      <alignment horizontal="center" vertical="center" wrapText="1"/>
    </xf>
    <xf numFmtId="168" fontId="2" fillId="0" borderId="8" xfId="2" applyNumberFormat="1" applyFont="1" applyBorder="1" applyAlignment="1">
      <alignment horizontal="right" vertical="center" wrapText="1"/>
    </xf>
    <xf numFmtId="168" fontId="2" fillId="0" borderId="40" xfId="2" applyNumberFormat="1" applyFont="1" applyBorder="1" applyAlignment="1">
      <alignment horizontal="right" vertical="center" wrapText="1"/>
    </xf>
    <xf numFmtId="165" fontId="2" fillId="0" borderId="41" xfId="0" applyNumberFormat="1" applyFont="1" applyFill="1" applyBorder="1"/>
    <xf numFmtId="165" fontId="2" fillId="0" borderId="8" xfId="0" applyNumberFormat="1" applyFont="1" applyFill="1" applyBorder="1"/>
    <xf numFmtId="165" fontId="22" fillId="0" borderId="40" xfId="0" applyNumberFormat="1" applyFont="1" applyFill="1" applyBorder="1"/>
    <xf numFmtId="168" fontId="2" fillId="0" borderId="41" xfId="2" applyNumberFormat="1" applyFont="1" applyFill="1" applyBorder="1"/>
    <xf numFmtId="168" fontId="2" fillId="0" borderId="8" xfId="2" applyNumberFormat="1" applyFont="1" applyFill="1" applyBorder="1"/>
    <xf numFmtId="168" fontId="22" fillId="0" borderId="40" xfId="2" applyNumberFormat="1" applyFont="1" applyFill="1" applyBorder="1"/>
    <xf numFmtId="165" fontId="0" fillId="0" borderId="41" xfId="0" applyNumberFormat="1" applyBorder="1"/>
    <xf numFmtId="165" fontId="0" fillId="0" borderId="8" xfId="0" applyNumberFormat="1" applyBorder="1"/>
    <xf numFmtId="165" fontId="22" fillId="0" borderId="40" xfId="0" applyNumberFormat="1" applyFont="1" applyBorder="1"/>
    <xf numFmtId="0" fontId="8" fillId="5" borderId="42" xfId="0" applyFont="1" applyFill="1" applyBorder="1"/>
    <xf numFmtId="165" fontId="2" fillId="5" borderId="38" xfId="1" applyNumberFormat="1" applyFont="1" applyFill="1" applyBorder="1" applyAlignment="1">
      <alignment horizontal="center" vertical="center" wrapText="1"/>
    </xf>
    <xf numFmtId="165" fontId="2" fillId="5" borderId="3" xfId="1" applyNumberFormat="1" applyFont="1" applyFill="1" applyBorder="1" applyAlignment="1">
      <alignment horizontal="center" vertical="center" wrapText="1"/>
    </xf>
    <xf numFmtId="168" fontId="2" fillId="5" borderId="3" xfId="2" applyNumberFormat="1" applyFont="1" applyFill="1" applyBorder="1" applyAlignment="1">
      <alignment horizontal="right" vertical="center" wrapText="1"/>
    </xf>
    <xf numFmtId="168" fontId="2" fillId="5" borderId="43" xfId="2" applyNumberFormat="1" applyFont="1" applyFill="1" applyBorder="1" applyAlignment="1">
      <alignment horizontal="right" vertical="center" wrapText="1"/>
    </xf>
    <xf numFmtId="165" fontId="22" fillId="5" borderId="3" xfId="1" applyNumberFormat="1" applyFont="1" applyFill="1" applyBorder="1" applyAlignment="1">
      <alignment horizontal="center" vertical="center" wrapText="1"/>
    </xf>
    <xf numFmtId="165" fontId="2" fillId="5" borderId="38" xfId="0" applyNumberFormat="1" applyFont="1" applyFill="1" applyBorder="1"/>
    <xf numFmtId="165" fontId="2" fillId="5" borderId="3" xfId="0" applyNumberFormat="1" applyFont="1" applyFill="1" applyBorder="1"/>
    <xf numFmtId="165" fontId="22" fillId="5" borderId="43" xfId="0" applyNumberFormat="1" applyFont="1" applyFill="1" applyBorder="1"/>
    <xf numFmtId="168" fontId="2" fillId="5" borderId="38" xfId="2" applyNumberFormat="1" applyFont="1" applyFill="1" applyBorder="1"/>
    <xf numFmtId="168" fontId="2" fillId="5" borderId="3" xfId="2" applyNumberFormat="1" applyFont="1" applyFill="1" applyBorder="1"/>
    <xf numFmtId="168" fontId="22" fillId="5" borderId="43" xfId="2" applyNumberFormat="1" applyFont="1" applyFill="1" applyBorder="1"/>
    <xf numFmtId="165" fontId="1" fillId="0" borderId="41" xfId="1" applyNumberFormat="1" applyFont="1" applyBorder="1" applyAlignment="1">
      <alignment horizontal="center" vertical="center" wrapText="1"/>
    </xf>
    <xf numFmtId="165" fontId="1" fillId="0" borderId="8" xfId="1" applyNumberFormat="1" applyFont="1" applyBorder="1" applyAlignment="1">
      <alignment horizontal="center" vertical="center" wrapText="1"/>
    </xf>
    <xf numFmtId="168" fontId="0" fillId="0" borderId="8" xfId="2" applyNumberFormat="1" applyFont="1" applyBorder="1"/>
    <xf numFmtId="168" fontId="0" fillId="0" borderId="40" xfId="2" applyNumberFormat="1" applyFont="1" applyBorder="1"/>
    <xf numFmtId="165" fontId="0" fillId="0" borderId="41" xfId="0" applyNumberFormat="1" applyFill="1" applyBorder="1"/>
    <xf numFmtId="165" fontId="0" fillId="0" borderId="8" xfId="0" applyNumberFormat="1" applyFill="1" applyBorder="1"/>
    <xf numFmtId="168" fontId="0" fillId="0" borderId="41" xfId="2" applyNumberFormat="1" applyFont="1" applyFill="1" applyBorder="1"/>
    <xf numFmtId="168" fontId="0" fillId="0" borderId="8" xfId="2" applyNumberFormat="1" applyFont="1" applyFill="1" applyBorder="1"/>
    <xf numFmtId="165" fontId="1" fillId="0" borderId="36" xfId="1" applyNumberFormat="1" applyFont="1" applyBorder="1" applyAlignment="1">
      <alignment horizontal="center" vertical="center" wrapText="1"/>
    </xf>
    <xf numFmtId="165" fontId="2" fillId="5" borderId="36" xfId="1" applyNumberFormat="1" applyFont="1" applyFill="1" applyBorder="1" applyAlignment="1">
      <alignment horizontal="center" vertical="center" wrapText="1"/>
    </xf>
    <xf numFmtId="168" fontId="2" fillId="5" borderId="3" xfId="1" applyNumberFormat="1" applyFont="1" applyFill="1" applyBorder="1"/>
    <xf numFmtId="168" fontId="2" fillId="5" borderId="43" xfId="1" applyNumberFormat="1" applyFont="1" applyFill="1" applyBorder="1"/>
    <xf numFmtId="168" fontId="0" fillId="5" borderId="3" xfId="2" applyNumberFormat="1" applyFont="1" applyFill="1" applyBorder="1"/>
    <xf numFmtId="165" fontId="2" fillId="5" borderId="38" xfId="1" applyNumberFormat="1" applyFont="1" applyFill="1" applyBorder="1"/>
    <xf numFmtId="168" fontId="0" fillId="0" borderId="8" xfId="1" applyNumberFormat="1" applyFont="1" applyBorder="1"/>
    <xf numFmtId="168" fontId="0" fillId="0" borderId="40" xfId="1" applyNumberFormat="1" applyFont="1" applyBorder="1"/>
    <xf numFmtId="165" fontId="0" fillId="0" borderId="41" xfId="1" applyNumberFormat="1" applyFont="1" applyBorder="1"/>
    <xf numFmtId="168" fontId="0" fillId="5" borderId="38" xfId="2" applyNumberFormat="1" applyFont="1" applyFill="1" applyBorder="1"/>
    <xf numFmtId="165" fontId="1" fillId="0" borderId="14" xfId="1" applyNumberFormat="1" applyFont="1" applyBorder="1" applyAlignment="1">
      <alignment horizontal="center" vertical="center" wrapText="1"/>
    </xf>
    <xf numFmtId="168" fontId="1" fillId="0" borderId="14" xfId="2" applyNumberFormat="1" applyFont="1" applyFill="1" applyBorder="1" applyAlignment="1">
      <alignment horizontal="right" vertical="center" wrapText="1"/>
    </xf>
    <xf numFmtId="168" fontId="1" fillId="0" borderId="37" xfId="2" applyNumberFormat="1" applyFont="1" applyFill="1" applyBorder="1" applyAlignment="1">
      <alignment horizontal="right" vertical="center" wrapText="1"/>
    </xf>
    <xf numFmtId="165" fontId="22" fillId="0" borderId="14" xfId="1" applyNumberFormat="1" applyFont="1" applyBorder="1" applyAlignment="1">
      <alignment horizontal="center" vertical="center" wrapText="1"/>
    </xf>
    <xf numFmtId="168" fontId="0" fillId="0" borderId="14" xfId="1" applyNumberFormat="1" applyFont="1" applyBorder="1"/>
    <xf numFmtId="168" fontId="0" fillId="0" borderId="37" xfId="1" applyNumberFormat="1" applyFont="1" applyBorder="1"/>
    <xf numFmtId="165" fontId="22" fillId="0" borderId="37" xfId="0" applyNumberFormat="1" applyFont="1" applyFill="1" applyBorder="1"/>
    <xf numFmtId="165" fontId="0" fillId="0" borderId="36" xfId="1" applyNumberFormat="1" applyFont="1" applyBorder="1"/>
    <xf numFmtId="165" fontId="0" fillId="0" borderId="14" xfId="0" applyNumberFormat="1" applyBorder="1"/>
    <xf numFmtId="165" fontId="22" fillId="0" borderId="37" xfId="0" applyNumberFormat="1" applyFont="1" applyBorder="1"/>
    <xf numFmtId="165" fontId="2" fillId="0" borderId="42" xfId="1" applyNumberFormat="1" applyFont="1" applyBorder="1"/>
    <xf numFmtId="165" fontId="0" fillId="3" borderId="1" xfId="1" applyNumberFormat="1" applyFont="1" applyFill="1" applyBorder="1" applyAlignment="1">
      <alignment horizontal="right"/>
    </xf>
    <xf numFmtId="165" fontId="0" fillId="0" borderId="36" xfId="0" applyNumberFormat="1" applyFill="1" applyBorder="1"/>
    <xf numFmtId="165" fontId="0" fillId="0" borderId="14" xfId="0" applyNumberFormat="1" applyFill="1" applyBorder="1"/>
    <xf numFmtId="169" fontId="22" fillId="0" borderId="8" xfId="1" applyNumberFormat="1" applyFont="1" applyBorder="1" applyAlignment="1">
      <alignment horizontal="center" vertical="center" wrapText="1"/>
    </xf>
    <xf numFmtId="168" fontId="1" fillId="0" borderId="0" xfId="2" applyNumberFormat="1" applyFont="1" applyFill="1" applyBorder="1" applyAlignment="1">
      <alignment horizontal="right" vertical="center" wrapText="1"/>
    </xf>
    <xf numFmtId="168" fontId="0" fillId="0" borderId="44" xfId="2" applyNumberFormat="1" applyFont="1" applyFill="1" applyBorder="1"/>
    <xf numFmtId="165" fontId="0" fillId="0" borderId="5" xfId="1" applyNumberFormat="1" applyFont="1" applyBorder="1"/>
    <xf numFmtId="168" fontId="22" fillId="0" borderId="5" xfId="2" applyNumberFormat="1" applyFont="1" applyFill="1" applyBorder="1"/>
    <xf numFmtId="165" fontId="1" fillId="0" borderId="45" xfId="1" applyNumberFormat="1" applyFont="1" applyBorder="1" applyAlignment="1">
      <alignment horizontal="center" vertical="center" wrapText="1"/>
    </xf>
    <xf numFmtId="168" fontId="0" fillId="0" borderId="37" xfId="2" applyNumberFormat="1" applyFont="1" applyBorder="1"/>
    <xf numFmtId="168" fontId="0" fillId="0" borderId="46" xfId="2" applyNumberFormat="1" applyFont="1" applyFill="1" applyBorder="1"/>
    <xf numFmtId="165" fontId="1" fillId="0" borderId="39" xfId="1" applyNumberFormat="1" applyFont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64" fontId="21" fillId="4" borderId="20" xfId="0" applyNumberFormat="1" applyFont="1" applyFill="1" applyBorder="1" applyAlignment="1">
      <alignment horizontal="center" vertical="center"/>
    </xf>
    <xf numFmtId="164" fontId="21" fillId="4" borderId="18" xfId="0" applyNumberFormat="1" applyFont="1" applyFill="1" applyBorder="1" applyAlignment="1">
      <alignment horizontal="center" vertical="center"/>
    </xf>
    <xf numFmtId="164" fontId="21" fillId="4" borderId="21" xfId="0" applyNumberFormat="1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</cellXfs>
  <cellStyles count="5">
    <cellStyle name="Milliers" xfId="1" builtinId="3"/>
    <cellStyle name="Normal" xfId="0" builtinId="0"/>
    <cellStyle name="Normal 3" xfId="3"/>
    <cellStyle name="Percent 2" xfId="4"/>
    <cellStyle name="Pourcentage" xfId="2" builtinId="5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Nombre d'abonnés Mobile Money enregistrés</a:t>
            </a:r>
            <a:r>
              <a:rPr lang="fr-FR" b="1" baseline="0"/>
              <a:t> et actifs</a:t>
            </a:r>
          </a:p>
          <a:p>
            <a:pPr>
              <a:defRPr/>
            </a:pPr>
            <a:r>
              <a:rPr lang="fr-FR" b="1" baseline="0"/>
              <a:t>(en milliers)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8884075418418737E-2"/>
          <c:y val="0.25083333333333335"/>
          <c:w val="0.65692106055816768"/>
          <c:h val="0.55833916593759114"/>
        </c:manualLayout>
      </c:layout>
      <c:areaChart>
        <c:grouping val="standard"/>
        <c:varyColors val="0"/>
        <c:ser>
          <c:idx val="1"/>
          <c:order val="0"/>
          <c:tx>
            <c:strRef>
              <c:f>'Vue Globale du Marché'!$B$5</c:f>
              <c:strCache>
                <c:ptCount val="1"/>
                <c:pt idx="0">
                  <c:v>Abonnés Enregistrés (000)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AD7-4850-95FD-5FADCAE6C17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76219360094583E-2"/>
                  <c:y val="-0.1387559808612440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fr-FR"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282-4840-B822-EF2BEFCBCC7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653308800810646E-2"/>
                  <c:y val="-0.14354066985645941"/>
                </c:manualLayout>
              </c:layout>
              <c:tx>
                <c:rich>
                  <a:bodyPr/>
                  <a:lstStyle/>
                  <a:p>
                    <a:fld id="{8B7E5286-4934-4E29-9986-D6E7719FA29A}" type="VALUE">
                      <a:rPr lang="en-US" b="1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82-4840-B822-EF2BEFCBCC74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4653308800810722E-2"/>
                  <c:y val="-0.14832535885167469"/>
                </c:manualLayout>
              </c:layout>
              <c:tx>
                <c:rich>
                  <a:bodyPr/>
                  <a:lstStyle/>
                  <a:p>
                    <a:fld id="{FB0DC86E-0F71-4B00-A40B-71758AF778FB}" type="VALUE">
                      <a:rPr lang="en-US" b="1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282-4840-B822-EF2BEFCBCC74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0544424000675538E-2"/>
                  <c:y val="-0.18518518518518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488-4166-98C5-98AAB497573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816636001013309E-2"/>
                  <c:y val="-0.20370370370370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488-4166-98C5-98AAB497573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8762193600945757E-2"/>
                  <c:y val="-0.212962962962962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FF-40C2-8EC1-CD9D20E9B7C8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707751200878201E-2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('Vue Globale du Marché'!$C$3:$V$3,'Vue Globale du Marché'!$Y$3:$AK$3)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Marché'!$C$5:$AL$5</c15:sqref>
                  </c15:fullRef>
                </c:ext>
              </c:extLst>
              <c:f>('Vue Globale du Marché'!$C$5:$V$5,'Vue Globale du Marché'!$Y$5:$AK$5)</c:f>
              <c:numCache>
                <c:formatCode>_-* #\ ##0\ _€_-;\-* #\ ##0\ _€_-;_-* "-"??\ _€_-;_-@_-</c:formatCode>
                <c:ptCount val="13"/>
                <c:pt idx="0">
                  <c:v>4493.34</c:v>
                </c:pt>
                <c:pt idx="1">
                  <c:v>4644.5619999999999</c:v>
                </c:pt>
                <c:pt idx="2">
                  <c:v>4527.3590000000004</c:v>
                </c:pt>
                <c:pt idx="3">
                  <c:v>4647.2510000000002</c:v>
                </c:pt>
                <c:pt idx="4">
                  <c:v>4674.7270000000008</c:v>
                </c:pt>
                <c:pt idx="5">
                  <c:v>4594.933</c:v>
                </c:pt>
                <c:pt idx="6">
                  <c:v>4906.3899999999994</c:v>
                </c:pt>
                <c:pt idx="7">
                  <c:v>5970.2190000000001</c:v>
                </c:pt>
                <c:pt idx="8">
                  <c:v>6241.3209999999999</c:v>
                </c:pt>
                <c:pt idx="9">
                  <c:v>6573.2170000000006</c:v>
                </c:pt>
                <c:pt idx="10">
                  <c:v>6308.141333333333</c:v>
                </c:pt>
                <c:pt idx="11">
                  <c:v>5647.98</c:v>
                </c:pt>
                <c:pt idx="12">
                  <c:v>5785.3279999999995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D1-4363-8FC0-3EB9987B6161}"/>
            </c:ext>
            <c:ext xmlns:c15="http://schemas.microsoft.com/office/drawing/2012/chart" uri="{02D57815-91ED-43cb-92C2-25804820EDAC}">
              <c15:categoryFilterExceptions>
                <c15:categoryFilterException>
                  <c15:sqref>'Vue Globale du Marché'!$W$5</c15:sqref>
                  <c15:dLbl>
                    <c:idx val="-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0-38B5-46B2-BF04-D431BD17265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'Vue Globale du Marché'!$X$5</c15:sqref>
                  <c15:dLbl>
                    <c:idx val="-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1-38B5-46B2-BF04-D431BD17265B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3"/>
          <c:order val="3"/>
          <c:tx>
            <c:strRef>
              <c:f>'Vue Globale du Marché'!$B$8</c:f>
              <c:strCache>
                <c:ptCount val="1"/>
                <c:pt idx="0">
                  <c:v>Abonnés Actifs (000)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282-4840-B822-EF2BEFCBCC7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282-4840-B822-EF2BEFCBCC7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282-4840-B822-EF2BEFCBCC7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282-4840-B822-EF2BEFCBCC7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AD7-4850-95FD-5FADCAE6C17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2552080114842E-2"/>
                  <c:y val="4.78468899521522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fr-FR"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282-4840-B822-EF2BEFCBCC7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088848001351076E-2"/>
                  <c:y val="-1.4664260717410324E-2"/>
                </c:manualLayout>
              </c:layout>
              <c:tx>
                <c:rich>
                  <a:bodyPr/>
                  <a:lstStyle/>
                  <a:p>
                    <a:fld id="{8F46B1B7-FA84-4639-8AE2-DA5D3FFAE279}" type="VALUE">
                      <a:rPr lang="en-US" b="1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282-4840-B822-EF2BEFCBCC74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3.9034405601283524E-2"/>
                  <c:y val="-1.88287401574804E-2"/>
                </c:manualLayout>
              </c:layout>
              <c:tx>
                <c:rich>
                  <a:bodyPr/>
                  <a:lstStyle/>
                  <a:p>
                    <a:fld id="{D3D8887B-EDF4-4985-A0AA-F48E4634F3B8}" type="VALUE">
                      <a:rPr lang="en-US" b="1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282-4840-B822-EF2BEFCBCC74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3.2871078401080937E-2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88-4166-98C5-98AAB497573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816636001013309E-2"/>
                  <c:y val="-3.70370370370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88-4166-98C5-98AAB497573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8762193600945757E-2"/>
                  <c:y val="-5.092592592592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9FF-40C2-8EC1-CD9D20E9B7C8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92552080114842E-2"/>
                  <c:y val="-6.220095693779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('Vue Globale du Marché'!$C$3:$V$3,'Vue Globale du Marché'!$Y$3:$AK$3)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Marché'!$C$8:$AL$8</c15:sqref>
                  </c15:fullRef>
                </c:ext>
              </c:extLst>
              <c:f>('Vue Globale du Marché'!$C$8:$V$8,'Vue Globale du Marché'!$Y$8:$AK$8)</c:f>
              <c:numCache>
                <c:formatCode>_-* #\ ##0\ _€_-;\-* #\ ##0\ _€_-;_-* "-"??\ _€_-;_-@_-</c:formatCode>
                <c:ptCount val="13"/>
                <c:pt idx="0">
                  <c:v>766.33899999999994</c:v>
                </c:pt>
                <c:pt idx="1">
                  <c:v>911.78899999999999</c:v>
                </c:pt>
                <c:pt idx="2">
                  <c:v>930.17399999999998</c:v>
                </c:pt>
                <c:pt idx="3">
                  <c:v>1020.836</c:v>
                </c:pt>
                <c:pt idx="4">
                  <c:v>1191.865</c:v>
                </c:pt>
                <c:pt idx="5">
                  <c:v>1262.375</c:v>
                </c:pt>
                <c:pt idx="6">
                  <c:v>1348.4639999999999</c:v>
                </c:pt>
                <c:pt idx="7">
                  <c:v>1469.5060000000001</c:v>
                </c:pt>
                <c:pt idx="8">
                  <c:v>1617.3020000000001</c:v>
                </c:pt>
                <c:pt idx="9">
                  <c:v>1623.6289999999999</c:v>
                </c:pt>
                <c:pt idx="10">
                  <c:v>1736.3219999999999</c:v>
                </c:pt>
                <c:pt idx="11">
                  <c:v>1759.7260000000001</c:v>
                </c:pt>
                <c:pt idx="12">
                  <c:v>1779.8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282-4840-B822-EF2BEFCBCC74}"/>
            </c:ext>
            <c:ext xmlns:c15="http://schemas.microsoft.com/office/drawing/2012/chart" uri="{02D57815-91ED-43cb-92C2-25804820EDAC}">
              <c15:categoryFilterExceptions>
                <c15:categoryFilterException>
                  <c15:sqref>'Vue Globale du Marché'!$W$8</c15:sqref>
                  <c15:dLbl>
                    <c:idx val="-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3-C282-4840-B822-EF2BEFCBCC7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'Vue Globale du Marché'!$X$8</c15:sqref>
                  <c15:dLbl>
                    <c:idx val="-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4-C282-4840-B822-EF2BEFCBCC74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267832"/>
        <c:axId val="623268224"/>
        <c:extLst xmlns:c16r2="http://schemas.microsoft.com/office/drawing/2015/06/chart">
          <c:ext xmlns:c15="http://schemas.microsoft.com/office/drawing/2012/chart" uri="{02D57815-91ED-43cb-92C2-25804820EDAC}">
            <c15:filteredAreaSeries>
              <c15:ser>
                <c:idx val="0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'Vue Globale du Marché'!$B$6</c15:sqref>
                        </c15:formulaRef>
                      </c:ext>
                    </c:extLst>
                    <c:strCache>
                      <c:ptCount val="1"/>
                      <c:pt idx="0">
                        <c:v>Variation (%)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5400"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ullRef>
                          <c15:sqref>'Vue Globale du Marché'!$C$3:$AL$3</c15:sqref>
                        </c15:fullRef>
                        <c15:formulaRef>
                          <c15:sqref>('Vue Globale du Marché'!$C$3:$V$3,'Vue Globale du Marché'!$Y$3:$AK$3)</c15:sqref>
                        </c15:formulaRef>
                      </c:ext>
                    </c:extLst>
                    <c:numCache>
                      <c:formatCode>[$-40C]mmm\-yy;@</c:formatCode>
                      <c:ptCount val="13"/>
                      <c:pt idx="0">
                        <c:v>43405</c:v>
                      </c:pt>
                      <c:pt idx="1">
                        <c:v>43435</c:v>
                      </c:pt>
                      <c:pt idx="2">
                        <c:v>43466</c:v>
                      </c:pt>
                      <c:pt idx="3">
                        <c:v>43497</c:v>
                      </c:pt>
                      <c:pt idx="4">
                        <c:v>43525</c:v>
                      </c:pt>
                      <c:pt idx="5">
                        <c:v>43556</c:v>
                      </c:pt>
                      <c:pt idx="6">
                        <c:v>43586</c:v>
                      </c:pt>
                      <c:pt idx="7">
                        <c:v>43617</c:v>
                      </c:pt>
                      <c:pt idx="8">
                        <c:v>43647</c:v>
                      </c:pt>
                      <c:pt idx="9">
                        <c:v>43678</c:v>
                      </c:pt>
                      <c:pt idx="10">
                        <c:v>43709</c:v>
                      </c:pt>
                      <c:pt idx="11">
                        <c:v>43739</c:v>
                      </c:pt>
                      <c:pt idx="12">
                        <c:v>43770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'Vue Globale du Marché'!$C$6:$AL$6</c15:sqref>
                        </c15:fullRef>
                        <c15:formulaRef>
                          <c15:sqref>('Vue Globale du Marché'!$C$6:$V$6,'Vue Globale du Marché'!$Y$6:$AK$6)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3.9492882453193268E-2</c:v>
                      </c:pt>
                      <c:pt idx="1">
                        <c:v>3.3654697841694503E-2</c:v>
                      </c:pt>
                      <c:pt idx="2">
                        <c:v>-2.5234456984318365E-2</c:v>
                      </c:pt>
                      <c:pt idx="3">
                        <c:v>2.6481664034153196E-2</c:v>
                      </c:pt>
                      <c:pt idx="4">
                        <c:v>5.912312461711311E-3</c:v>
                      </c:pt>
                      <c:pt idx="5">
                        <c:v>-1.7069232064246931E-2</c:v>
                      </c:pt>
                      <c:pt idx="6" formatCode="0.0%">
                        <c:v>6.7782707604223891E-2</c:v>
                      </c:pt>
                      <c:pt idx="7">
                        <c:v>0.21682520142100414</c:v>
                      </c:pt>
                      <c:pt idx="8">
                        <c:v>4.5409054508720681E-2</c:v>
                      </c:pt>
                      <c:pt idx="9">
                        <c:v>5.3177203992552213E-2</c:v>
                      </c:pt>
                      <c:pt idx="10">
                        <c:v>-4.032662647021501E-2</c:v>
                      </c:pt>
                      <c:pt idx="11">
                        <c:v>-0.10465227369667895</c:v>
                      </c:pt>
                      <c:pt idx="12">
                        <c:v>2.4318074780718124E-2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C282-4840-B822-EF2BEFCBCC74}"/>
                  </c:ext>
                </c:extLst>
              </c15:ser>
            </c15:filteredAreaSeries>
            <c15:filteredArea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 w="25400">
                    <a:noFill/>
                  </a:ln>
                  <a:effectLst/>
                </c:spP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'Vue Globale du Marché'!$C$3:$AL$3</c15:sqref>
                        </c15:fullRef>
                        <c15:formulaRef>
                          <c15:sqref>('Vue Globale du Marché'!$C$3:$V$3,'Vue Globale du Marché'!$Y$3:$AK$3)</c15:sqref>
                        </c15:formulaRef>
                      </c:ext>
                    </c:extLst>
                    <c:numCache>
                      <c:formatCode>[$-40C]mmm\-yy;@</c:formatCode>
                      <c:ptCount val="13"/>
                      <c:pt idx="0">
                        <c:v>43405</c:v>
                      </c:pt>
                      <c:pt idx="1">
                        <c:v>43435</c:v>
                      </c:pt>
                      <c:pt idx="2">
                        <c:v>43466</c:v>
                      </c:pt>
                      <c:pt idx="3">
                        <c:v>43497</c:v>
                      </c:pt>
                      <c:pt idx="4">
                        <c:v>43525</c:v>
                      </c:pt>
                      <c:pt idx="5">
                        <c:v>43556</c:v>
                      </c:pt>
                      <c:pt idx="6">
                        <c:v>43586</c:v>
                      </c:pt>
                      <c:pt idx="7">
                        <c:v>43617</c:v>
                      </c:pt>
                      <c:pt idx="8">
                        <c:v>43647</c:v>
                      </c:pt>
                      <c:pt idx="9">
                        <c:v>43678</c:v>
                      </c:pt>
                      <c:pt idx="10">
                        <c:v>43709</c:v>
                      </c:pt>
                      <c:pt idx="11">
                        <c:v>43739</c:v>
                      </c:pt>
                      <c:pt idx="12">
                        <c:v>43770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'Vue Globale du Marché'!$C$7:$AL$7</c15:sqref>
                        </c15:fullRef>
                        <c15:formulaRef>
                          <c15:sqref>('Vue Globale du Marché'!$C$7:$V$7,'Vue Globale du Marché'!$Y$7:$AK$7)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C282-4840-B822-EF2BEFCBCC74}"/>
                  </c:ext>
                </c:extLst>
              </c15:ser>
            </c15:filteredAreaSeries>
          </c:ext>
        </c:extLst>
      </c:areaChart>
      <c:dateAx>
        <c:axId val="62326783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3268224"/>
        <c:crosses val="autoZero"/>
        <c:auto val="1"/>
        <c:lblOffset val="100"/>
        <c:baseTimeUnit val="months"/>
      </c:dateAx>
      <c:valAx>
        <c:axId val="623268224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3267832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Répartition</a:t>
            </a:r>
            <a:r>
              <a:rPr lang="fr-FR" b="1" baseline="0"/>
              <a:t> du Revenu du Marché </a:t>
            </a:r>
            <a:r>
              <a:rPr lang="fr-FR" b="1"/>
              <a:t>par Type de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'Vue Globale du Marché'!$B$68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Marché'!$C$3:$AH$3</c:f>
              <c:numCache>
                <c:formatCode>[$-40C]mmm\-yy;@</c:formatCode>
                <c:ptCount val="12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Marché'!$C$68:$AL$68</c15:sqref>
                  </c15:fullRef>
                </c:ext>
              </c:extLst>
              <c:f>'Vue Globale du Marché'!$C$68:$AH$68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12-28E0-47CE-B2F7-CFA59C80791D}"/>
            </c:ext>
          </c:extLst>
        </c:ser>
        <c:ser>
          <c:idx val="1"/>
          <c:order val="1"/>
          <c:tx>
            <c:strRef>
              <c:f>'Vue Globale du Marché'!$B$69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0"/>
                  <c:y val="-1.639343909611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4.3715837589639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1857918794819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8251357890934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73098467684383E-3"/>
                  <c:y val="-2.459015864417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DA1-498D-9689-12216E063E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Marché'!$C$3:$AH$3</c:f>
              <c:numCache>
                <c:formatCode>[$-40C]mmm\-yy;@</c:formatCode>
                <c:ptCount val="12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Marché'!$C$69:$AL$69</c15:sqref>
                  </c15:fullRef>
                </c:ext>
              </c:extLst>
              <c:f>'Vue Globale du Marché'!$C$69:$AH$69</c:f>
              <c:numCache>
                <c:formatCode>0%</c:formatCode>
                <c:ptCount val="12"/>
                <c:pt idx="0">
                  <c:v>0.81148265255953822</c:v>
                </c:pt>
                <c:pt idx="1">
                  <c:v>0.79384887241167035</c:v>
                </c:pt>
                <c:pt idx="2">
                  <c:v>0.81226712914068433</c:v>
                </c:pt>
                <c:pt idx="3">
                  <c:v>0.818942077848552</c:v>
                </c:pt>
                <c:pt idx="4">
                  <c:v>0.78781957460462604</c:v>
                </c:pt>
                <c:pt idx="5">
                  <c:v>0.78752280037330447</c:v>
                </c:pt>
                <c:pt idx="6">
                  <c:v>0.79736220184765494</c:v>
                </c:pt>
                <c:pt idx="7">
                  <c:v>0.80044303595845301</c:v>
                </c:pt>
                <c:pt idx="8">
                  <c:v>0.80000057576221029</c:v>
                </c:pt>
                <c:pt idx="9">
                  <c:v>0.79853241894481852</c:v>
                </c:pt>
                <c:pt idx="10">
                  <c:v>0.79727162358063086</c:v>
                </c:pt>
                <c:pt idx="11">
                  <c:v>0.77841236676331949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6F-442E-A5B0-7588814E6B16}"/>
            </c:ext>
          </c:extLst>
        </c:ser>
        <c:ser>
          <c:idx val="2"/>
          <c:order val="2"/>
          <c:tx>
            <c:strRef>
              <c:f>'Vue Globale du Marché'!$B$70</c:f>
              <c:strCache>
                <c:ptCount val="1"/>
                <c:pt idx="0">
                  <c:v>    Envoi d'Argent 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  <a:bevelB w="0" h="0"/>
              </a:sp3d>
            </c:spPr>
          </c:marker>
          <c:dLbls>
            <c:dLbl>
              <c:idx val="0"/>
              <c:layout>
                <c:manualLayout>
                  <c:x val="0"/>
                  <c:y val="-1.912567894546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9125678945467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1857918794819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73098467683071E-3"/>
                  <c:y val="-2.185791879481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746196935368766E-3"/>
                  <c:y val="-3.2786878192229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DA1-498D-9689-12216E063E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Marché'!$C$3:$AH$3</c:f>
              <c:numCache>
                <c:formatCode>[$-40C]mmm\-yy;@</c:formatCode>
                <c:ptCount val="12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Marché'!$C$70:$AL$70</c15:sqref>
                  </c15:fullRef>
                </c:ext>
              </c:extLst>
              <c:f>'Vue Globale du Marché'!$C$70:$AH$70</c:f>
              <c:numCache>
                <c:formatCode>0%</c:formatCode>
                <c:ptCount val="12"/>
                <c:pt idx="0">
                  <c:v>9.1235138145664252E-2</c:v>
                </c:pt>
                <c:pt idx="1">
                  <c:v>0.1019615043197042</c:v>
                </c:pt>
                <c:pt idx="2">
                  <c:v>9.9144303101905501E-2</c:v>
                </c:pt>
                <c:pt idx="3">
                  <c:v>0.11035433907278955</c:v>
                </c:pt>
                <c:pt idx="4">
                  <c:v>0.11938300337333883</c:v>
                </c:pt>
                <c:pt idx="5">
                  <c:v>0.12622483159131159</c:v>
                </c:pt>
                <c:pt idx="6">
                  <c:v>0.13442103112380746</c:v>
                </c:pt>
                <c:pt idx="7">
                  <c:v>0.13700289825058889</c:v>
                </c:pt>
                <c:pt idx="8">
                  <c:v>0.13988675558418659</c:v>
                </c:pt>
                <c:pt idx="9">
                  <c:v>0.13820630657814365</c:v>
                </c:pt>
                <c:pt idx="10">
                  <c:v>0.13815599732450554</c:v>
                </c:pt>
                <c:pt idx="11">
                  <c:v>0.13537891098426497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6F-442E-A5B0-7588814E6B16}"/>
            </c:ext>
          </c:extLst>
        </c:ser>
        <c:ser>
          <c:idx val="3"/>
          <c:order val="3"/>
          <c:tx>
            <c:strRef>
              <c:f>'Vue Globale du Marché'!$B$71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Marché'!$C$3:$AH$3</c:f>
              <c:numCache>
                <c:formatCode>[$-40C]mmm\-yy;@</c:formatCode>
                <c:ptCount val="12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Marché'!$C$71:$AL$71</c15:sqref>
                  </c15:fullRef>
                </c:ext>
              </c:extLst>
              <c:f>'Vue Globale du Marché'!$C$71:$AH$71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36F-442E-A5B0-7588814E6B16}"/>
            </c:ext>
          </c:extLst>
        </c:ser>
        <c:ser>
          <c:idx val="4"/>
          <c:order val="4"/>
          <c:tx>
            <c:strRef>
              <c:f>'Vue Globale du Marché'!$B$72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Marché'!$C$3:$AH$3</c:f>
              <c:numCache>
                <c:formatCode>[$-40C]mmm\-yy;@</c:formatCode>
                <c:ptCount val="12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Marché'!$C$72:$AL$72</c15:sqref>
                  </c15:fullRef>
                </c:ext>
              </c:extLst>
              <c:f>'Vue Globale du Marché'!$C$72:$AH$72</c:f>
              <c:numCache>
                <c:formatCode>0%</c:formatCode>
                <c:ptCount val="12"/>
                <c:pt idx="0">
                  <c:v>4.0262650617375217E-2</c:v>
                </c:pt>
                <c:pt idx="1">
                  <c:v>3.5413909336695401E-2</c:v>
                </c:pt>
                <c:pt idx="2">
                  <c:v>2.8795966545915104E-2</c:v>
                </c:pt>
                <c:pt idx="3">
                  <c:v>2.5169080514114026E-2</c:v>
                </c:pt>
                <c:pt idx="4">
                  <c:v>4.8305631822319291E-2</c:v>
                </c:pt>
                <c:pt idx="5">
                  <c:v>4.7127582304971619E-2</c:v>
                </c:pt>
                <c:pt idx="6">
                  <c:v>2.9877780339934181E-2</c:v>
                </c:pt>
                <c:pt idx="7">
                  <c:v>2.4011980342942232E-2</c:v>
                </c:pt>
                <c:pt idx="8">
                  <c:v>2.1273638071856071E-2</c:v>
                </c:pt>
                <c:pt idx="9">
                  <c:v>2.2615412467743266E-2</c:v>
                </c:pt>
                <c:pt idx="10">
                  <c:v>2.1163369160738736E-2</c:v>
                </c:pt>
                <c:pt idx="11">
                  <c:v>4.161016284825509E-2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36F-442E-A5B0-7588814E6B16}"/>
            </c:ext>
          </c:extLst>
        </c:ser>
        <c:ser>
          <c:idx val="5"/>
          <c:order val="5"/>
          <c:tx>
            <c:strRef>
              <c:f>'Vue Globale du Marché'!$B$73</c:f>
              <c:strCache>
                <c:ptCount val="1"/>
                <c:pt idx="0">
                  <c:v>    Achat Crédit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Marché'!$C$3:$AH$3</c:f>
              <c:numCache>
                <c:formatCode>[$-40C]mmm\-yy;@</c:formatCode>
                <c:ptCount val="12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Marché'!$C$73:$AL$73</c15:sqref>
                  </c15:fullRef>
                </c:ext>
              </c:extLst>
              <c:f>'Vue Globale du Marché'!$C$73:$AH$73</c:f>
              <c:numCache>
                <c:formatCode>0%</c:formatCode>
                <c:ptCount val="12"/>
                <c:pt idx="0">
                  <c:v>5.2294682270423096E-2</c:v>
                </c:pt>
                <c:pt idx="1">
                  <c:v>6.3572680729989145E-2</c:v>
                </c:pt>
                <c:pt idx="2">
                  <c:v>5.7307436693477244E-2</c:v>
                </c:pt>
                <c:pt idx="3">
                  <c:v>4.4840599314702793E-2</c:v>
                </c:pt>
                <c:pt idx="4">
                  <c:v>4.3942477232827688E-2</c:v>
                </c:pt>
                <c:pt idx="5">
                  <c:v>3.8846892614564012E-2</c:v>
                </c:pt>
                <c:pt idx="6">
                  <c:v>3.7954262032789308E-2</c:v>
                </c:pt>
                <c:pt idx="7">
                  <c:v>3.8153186697018504E-2</c:v>
                </c:pt>
                <c:pt idx="8">
                  <c:v>3.8535503522033124E-2</c:v>
                </c:pt>
                <c:pt idx="9">
                  <c:v>4.0597289304144892E-2</c:v>
                </c:pt>
                <c:pt idx="10">
                  <c:v>4.3226330186243916E-2</c:v>
                </c:pt>
                <c:pt idx="11">
                  <c:v>4.4598559404160458E-2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36F-442E-A5B0-7588814E6B16}"/>
            </c:ext>
          </c:extLst>
        </c:ser>
        <c:ser>
          <c:idx val="6"/>
          <c:order val="6"/>
          <c:tx>
            <c:strRef>
              <c:f>'Vue Globale du Marché'!$B$74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Marché'!$C$3:$AH$3</c:f>
              <c:numCache>
                <c:formatCode>[$-40C]mmm\-yy;@</c:formatCode>
                <c:ptCount val="12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Marché'!$C$74:$AL$74</c15:sqref>
                  </c15:fullRef>
                </c:ext>
              </c:extLst>
              <c:f>'Vue Globale du Marché'!$C$74:$AH$74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36F-442E-A5B0-7588814E6B16}"/>
            </c:ext>
          </c:extLst>
        </c:ser>
        <c:ser>
          <c:idx val="7"/>
          <c:order val="7"/>
          <c:tx>
            <c:strRef>
              <c:f>'Vue Globale du Marché'!$B$75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Marché'!$C$3:$AH$3</c:f>
              <c:numCache>
                <c:formatCode>[$-40C]mmm\-yy;@</c:formatCode>
                <c:ptCount val="12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Marché'!$C$75:$AL$75</c15:sqref>
                  </c15:fullRef>
                </c:ext>
              </c:extLst>
              <c:f>'Vue Globale du Marché'!$C$75:$AH$75</c:f>
              <c:numCache>
                <c:formatCode>0%</c:formatCode>
                <c:ptCount val="12"/>
                <c:pt idx="0">
                  <c:v>4.7248764069990458E-3</c:v>
                </c:pt>
                <c:pt idx="1">
                  <c:v>5.2030332019408765E-3</c:v>
                </c:pt>
                <c:pt idx="2">
                  <c:v>2.4851645180178866E-3</c:v>
                </c:pt>
                <c:pt idx="3">
                  <c:v>6.9390324984160677E-4</c:v>
                </c:pt>
                <c:pt idx="4">
                  <c:v>5.4931296688833138E-4</c:v>
                </c:pt>
                <c:pt idx="5">
                  <c:v>2.778931158483766E-4</c:v>
                </c:pt>
                <c:pt idx="6">
                  <c:v>3.8472465581413252E-4</c:v>
                </c:pt>
                <c:pt idx="7">
                  <c:v>3.8889875099737105E-4</c:v>
                </c:pt>
                <c:pt idx="8">
                  <c:v>3.0352705971374485E-4</c:v>
                </c:pt>
                <c:pt idx="9">
                  <c:v>4.8572705149647673E-5</c:v>
                </c:pt>
                <c:pt idx="10">
                  <c:v>1.8267974788112947E-4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36F-442E-A5B0-7588814E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23160"/>
        <c:axId val="536423552"/>
        <c:extLst xmlns:c16r2="http://schemas.microsoft.com/office/drawing/2015/06/chart"/>
      </c:lineChart>
      <c:dateAx>
        <c:axId val="536423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23552"/>
        <c:crosses val="autoZero"/>
        <c:auto val="1"/>
        <c:lblOffset val="100"/>
        <c:baseTimeUnit val="months"/>
      </c:dateAx>
      <c:valAx>
        <c:axId val="53642355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23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Parts</a:t>
            </a:r>
            <a:r>
              <a:rPr lang="fr-FR" sz="1200" b="1" baseline="0"/>
              <a:t> de Marché en termes de volume de transactions par opérateur</a:t>
            </a:r>
            <a:endParaRPr lang="fr-F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'Marché par opérateur'!$B$26</c:f>
              <c:strCache>
                <c:ptCount val="1"/>
                <c:pt idx="0">
                  <c:v>AIRTTEL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1.3888888888888888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111111111111112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333333333333332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185067526415994E-16"/>
                  <c:y val="-1.8518518518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-4.1666666666666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89-4FA6-8833-08E3DB46F56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opérateur'!$Y$3:$AK$3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opérateur'!$C$26:$AL$26</c15:sqref>
                  </c15:fullRef>
                </c:ext>
              </c:extLst>
              <c:f>'Marché par opérateur'!$Y$26:$AK$26</c:f>
              <c:numCache>
                <c:formatCode>_(* #,##0.00_);_(* \(#,##0.00\);_(* "-"??_);_(@_)</c:formatCode>
                <c:ptCount val="13"/>
                <c:pt idx="0" formatCode="0%">
                  <c:v>9.1369508926666301E-2</c:v>
                </c:pt>
                <c:pt idx="1" formatCode="0%">
                  <c:v>7.8891154905877128E-2</c:v>
                </c:pt>
                <c:pt idx="2" formatCode="0%">
                  <c:v>6.8203202986006337E-2</c:v>
                </c:pt>
                <c:pt idx="3" formatCode="0%">
                  <c:v>6.6529168773330163E-2</c:v>
                </c:pt>
                <c:pt idx="4" formatCode="0%">
                  <c:v>6.591331418134852E-2</c:v>
                </c:pt>
                <c:pt idx="5" formatCode="0%">
                  <c:v>6.8927393392521602E-2</c:v>
                </c:pt>
                <c:pt idx="6" formatCode="0%">
                  <c:v>7.5357779250979584E-2</c:v>
                </c:pt>
                <c:pt idx="7" formatCode="0%">
                  <c:v>8.6299960561857028E-2</c:v>
                </c:pt>
                <c:pt idx="8" formatCode="0%">
                  <c:v>9.702914960906886E-2</c:v>
                </c:pt>
                <c:pt idx="9" formatCode="0%">
                  <c:v>0.10284349961212144</c:v>
                </c:pt>
                <c:pt idx="10" formatCode="0%">
                  <c:v>0.11113156662162124</c:v>
                </c:pt>
                <c:pt idx="11" formatCode="0%">
                  <c:v>0.11894996766914948</c:v>
                </c:pt>
                <c:pt idx="12" formatCode="0%">
                  <c:v>0.12426322505601629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6DC-46EB-8398-FF96AEBE3C1A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opérateur'!$W$26</c15:sqref>
                  <c15:dLbl>
                    <c:idx val="-1"/>
                    <c:layout>
                      <c:manualLayout>
                        <c:x val="0"/>
                        <c:y val="-3.703703703703712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6-CC89-4FA6-8833-08E3DB46F56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opérateur'!$X$26</c15:sqref>
                  <c15:dLbl>
                    <c:idx val="-1"/>
                    <c:layout>
                      <c:manualLayout>
                        <c:x val="-2.7777777777778286E-3"/>
                        <c:y val="-3.24074074074074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5-CC89-4FA6-8833-08E3DB46F56D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0"/>
          <c:order val="1"/>
          <c:tx>
            <c:strRef>
              <c:f>'Marché par opérateur'!$B$27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333333333333332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111111111111112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33333334356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C89-4FA6-8833-08E3DB46F56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opérateur'!$Y$3:$AK$3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opérateur'!$C$27:$AL$27</c15:sqref>
                  </c15:fullRef>
                </c:ext>
              </c:extLst>
              <c:f>'Marché par opérateur'!$Y$27:$AK$27</c:f>
              <c:numCache>
                <c:formatCode>_(* #,##0.00_);_(* \(#,##0.00\);_(* "-"??_);_(@_)</c:formatCode>
                <c:ptCount val="13"/>
                <c:pt idx="0" formatCode="0%">
                  <c:v>0.90863049107333371</c:v>
                </c:pt>
                <c:pt idx="1" formatCode="0%">
                  <c:v>0.92110884509412283</c:v>
                </c:pt>
                <c:pt idx="2" formatCode="0%">
                  <c:v>0.93179679701399365</c:v>
                </c:pt>
                <c:pt idx="3" formatCode="0%">
                  <c:v>0.93347083122666974</c:v>
                </c:pt>
                <c:pt idx="4" formatCode="0%">
                  <c:v>0.93408668581865151</c:v>
                </c:pt>
                <c:pt idx="5" formatCode="0%">
                  <c:v>0.93107260660747848</c:v>
                </c:pt>
                <c:pt idx="6" formatCode="0%">
                  <c:v>0.92464222074902036</c:v>
                </c:pt>
                <c:pt idx="7" formatCode="0%">
                  <c:v>0.91370003943814304</c:v>
                </c:pt>
                <c:pt idx="8" formatCode="0%">
                  <c:v>0.90297085039093117</c:v>
                </c:pt>
                <c:pt idx="9" formatCode="0%">
                  <c:v>0.89715650038787853</c:v>
                </c:pt>
                <c:pt idx="10" formatCode="0%">
                  <c:v>0.88886843337837884</c:v>
                </c:pt>
                <c:pt idx="11" formatCode="0%">
                  <c:v>0.88105003233085055</c:v>
                </c:pt>
                <c:pt idx="12" formatCode="0%">
                  <c:v>0.87573677494398361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7B-4F6F-81C2-8FBBD9B4D186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opérateur'!$W$27</c15:sqref>
                  <c15:dLbl>
                    <c:idx val="-1"/>
                    <c:layout>
                      <c:manualLayout>
                        <c:x val="-3.3333333333333333E-2"/>
                        <c:y val="-4.1666666666666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C-CC89-4FA6-8833-08E3DB46F56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opérateur'!$X$27</c15:sqref>
                  <c15:dLbl>
                    <c:idx val="-1"/>
                    <c:layout>
                      <c:manualLayout>
                        <c:x val="-5.5555555555555558E-3"/>
                        <c:y val="-3.24074074074074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B-CC89-4FA6-8833-08E3DB46F56D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24728"/>
        <c:axId val="536566528"/>
        <c:extLst xmlns:c16r2="http://schemas.microsoft.com/office/drawing/2015/06/chart"/>
      </c:lineChart>
      <c:dateAx>
        <c:axId val="53642472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566528"/>
        <c:crosses val="autoZero"/>
        <c:auto val="1"/>
        <c:lblOffset val="100"/>
        <c:baseTimeUnit val="months"/>
      </c:dateAx>
      <c:valAx>
        <c:axId val="53656652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42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ysClr val="windowText" lastClr="000000"/>
                </a:solidFill>
              </a:rPr>
              <a:t>Evolution</a:t>
            </a:r>
            <a:r>
              <a:rPr lang="fr-FR" baseline="0">
                <a:solidFill>
                  <a:sysClr val="windowText" lastClr="000000"/>
                </a:solidFill>
              </a:rPr>
              <a:t> des </a:t>
            </a:r>
            <a:r>
              <a:rPr lang="fr-FR">
                <a:solidFill>
                  <a:sysClr val="windowText" lastClr="000000"/>
                </a:solidFill>
              </a:rPr>
              <a:t>transactions en valeur par opérateur</a:t>
            </a:r>
          </a:p>
          <a:p>
            <a:pPr>
              <a:defRPr/>
            </a:pPr>
            <a:r>
              <a:rPr lang="fr-FR">
                <a:solidFill>
                  <a:sysClr val="windowText" lastClr="000000"/>
                </a:solidFill>
              </a:rPr>
              <a:t>(en milliers de F CFA)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'Marché par opérateur'!$B$95</c:f>
              <c:strCache>
                <c:ptCount val="1"/>
                <c:pt idx="0">
                  <c:v>Valeur Totale des Transactions (000)</c:v>
                </c:pt>
              </c:strCache>
            </c:strRef>
          </c:tx>
          <c:spPr>
            <a:ln w="22225" cap="rnd" cmpd="sng" algn="ctr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 cap="flat" cmpd="sng" algn="ctr">
                <a:solidFill>
                  <a:srgbClr val="7030A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5.736137667304015E-2"/>
                  <c:y val="-6.568712186689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065009560229447E-2"/>
                  <c:y val="-4.1486603284356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504780114722756E-2"/>
                  <c:y val="-5.18582541054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0152963671128174E-2"/>
                  <c:y val="-0.10025929127052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2065009560229516E-2"/>
                  <c:y val="-5.8772687986171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944550669216062E-2"/>
                  <c:y val="-5.6553535820986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97-49D3-A890-A0C9A8E7EAF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032504780114862E-2"/>
                  <c:y val="-5.334376850257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97-49D3-A890-A0C9A8E7EAF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680688336520217E-2"/>
                  <c:y val="-8.98876404494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8240917782026769E-2"/>
                  <c:y val="-6.9144338807260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107173725151253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6D6-4F7D-AC27-244647DE202D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opérateur'!$Y$3:$AK$3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opérateur'!$C$95:$AL$95</c15:sqref>
                  </c15:fullRef>
                </c:ext>
              </c:extLst>
              <c:f>'Marché par opérateur'!$Y$95:$AK$95</c:f>
              <c:numCache>
                <c:formatCode>_-* #\ ##0\ _€_-;\-* #\ ##0\ _€_-;_-* "-"??\ _€_-;_-@_-</c:formatCode>
                <c:ptCount val="13"/>
                <c:pt idx="0">
                  <c:v>50532858.364000008</c:v>
                </c:pt>
                <c:pt idx="1">
                  <c:v>66783745.764999993</c:v>
                </c:pt>
                <c:pt idx="2">
                  <c:v>63879906.2290999</c:v>
                </c:pt>
                <c:pt idx="3">
                  <c:v>63487395.452</c:v>
                </c:pt>
                <c:pt idx="4">
                  <c:v>80160336.912402019</c:v>
                </c:pt>
                <c:pt idx="5">
                  <c:v>85789674.788000003</c:v>
                </c:pt>
                <c:pt idx="6">
                  <c:v>94043255.999955237</c:v>
                </c:pt>
                <c:pt idx="7">
                  <c:v>95075024.998698235</c:v>
                </c:pt>
                <c:pt idx="8">
                  <c:v>108046934.53494281</c:v>
                </c:pt>
                <c:pt idx="9">
                  <c:v>108540239.00434837</c:v>
                </c:pt>
                <c:pt idx="10">
                  <c:v>110719490.90519463</c:v>
                </c:pt>
                <c:pt idx="11">
                  <c:v>102000601.65964088</c:v>
                </c:pt>
                <c:pt idx="12">
                  <c:v>95265323.489743486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0F6-43E0-801A-1B7B59EA8E42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opérateur'!$W$95</c15:sqref>
                  <c15:dLbl>
                    <c:idx val="-1"/>
                    <c:layout>
                      <c:manualLayout>
                        <c:x val="-5.3537284894837479E-2"/>
                        <c:y val="-4.840103716508210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0-F6D6-4F7D-AC27-244647DE202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opérateur'!$X$95</c15:sqref>
                  <c15:dLbl>
                    <c:idx val="-1"/>
                    <c:layout>
                      <c:manualLayout>
                        <c:x val="-4.0152963671128104E-2"/>
                        <c:y val="-4.840103716508210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1-F6D6-4F7D-AC27-244647DE202D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1"/>
          <c:order val="1"/>
          <c:tx>
            <c:strRef>
              <c:f>'Marché par opérateur'!$B$96</c:f>
              <c:strCache>
                <c:ptCount val="1"/>
                <c:pt idx="0">
                  <c:v>AIRTTEL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5"/>
              <c:layout>
                <c:manualLayout>
                  <c:x val="0"/>
                  <c:y val="-4.2972247090420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97-49D3-A890-A0C9A8E7EAF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3.9391226499552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97-49D3-A890-A0C9A8E7EAF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3.581020590868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B97-49D3-A890-A0C9A8E7EAF8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opérateur'!$Y$3:$AK$3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opérateur'!$C$96:$AL$96</c15:sqref>
                  </c15:fullRef>
                </c:ext>
              </c:extLst>
              <c:f>'Marché par opérateur'!$Y$96:$AK$96</c:f>
              <c:numCache>
                <c:formatCode>_(* #,##0.00_);_(* \(#,##0.00\);_(* "-"??_);_(@_)</c:formatCode>
                <c:ptCount val="13"/>
                <c:pt idx="0" formatCode="_-* #\ ##0\ _€_-;\-* #\ ##0\ _€_-;_-* &quot;-&quot;??\ _€_-;_-@_-">
                  <c:v>15419223.723000001</c:v>
                </c:pt>
                <c:pt idx="1" formatCode="_-* #\ ##0\ _€_-;\-* #\ ##0\ _€_-;_-* &quot;-&quot;??\ _€_-;_-@_-">
                  <c:v>12743071.938000001</c:v>
                </c:pt>
                <c:pt idx="2" formatCode="_-* #\ ##0\ _€_-;\-* #\ ##0\ _€_-;_-* &quot;-&quot;??\ _€_-;_-@_-">
                  <c:v>13051778.4790999</c:v>
                </c:pt>
                <c:pt idx="3" formatCode="_-* #\ ##0\ _€_-;\-* #\ ##0\ _€_-;_-* &quot;-&quot;??\ _€_-;_-@_-">
                  <c:v>7631460.709999999</c:v>
                </c:pt>
                <c:pt idx="4" formatCode="_-* #\ ##0\ _€_-;\-* #\ ##0\ _€_-;_-* &quot;-&quot;??\ _€_-;_-@_-">
                  <c:v>10286797.824000001</c:v>
                </c:pt>
                <c:pt idx="5" formatCode="_-* #\ ##0\ _€_-;\-* #\ ##0\ _€_-;_-* &quot;-&quot;??\ _€_-;_-@_-">
                  <c:v>11503030.616</c:v>
                </c:pt>
                <c:pt idx="6" formatCode="_-* #\ ##0\ _€_-;\-* #\ ##0\ _€_-;_-* &quot;-&quot;??\ _€_-;_-@_-">
                  <c:v>12682433.828259699</c:v>
                </c:pt>
                <c:pt idx="7" formatCode="_-* #\ ##0\ _€_-;\-* #\ ##0\ _€_-;_-* &quot;-&quot;??\ _€_-;_-@_-">
                  <c:v>12093507.0688395</c:v>
                </c:pt>
                <c:pt idx="8" formatCode="_-* #\ ##0\ _€_-;\-* #\ ##0\ _€_-;_-* &quot;-&quot;??\ _€_-;_-@_-">
                  <c:v>14841389.063000001</c:v>
                </c:pt>
                <c:pt idx="9" formatCode="_-* #\ ##0\ _€_-;\-* #\ ##0\ _€_-;_-* &quot;-&quot;??\ _€_-;_-@_-">
                  <c:v>15580770.638434999</c:v>
                </c:pt>
                <c:pt idx="10" formatCode="_-* #\ ##0\ _€_-;\-* #\ ##0\ _€_-;_-* &quot;-&quot;??\ _€_-;_-@_-">
                  <c:v>16906141.330369562</c:v>
                </c:pt>
                <c:pt idx="11" formatCode="_-* #\ ##0\ _€_-;\-* #\ ##0\ _€_-;_-* &quot;-&quot;??\ _€_-;_-@_-">
                  <c:v>16187930.273687974</c:v>
                </c:pt>
                <c:pt idx="12" formatCode="_-* #\ ##0\ _€_-;\-* #\ ##0\ _€_-;_-* &quot;-&quot;??\ _€_-;_-@_-">
                  <c:v>15572473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0F6-43E0-801A-1B7B59EA8E42}"/>
            </c:ext>
          </c:extLst>
        </c:ser>
        <c:ser>
          <c:idx val="2"/>
          <c:order val="2"/>
          <c:tx>
            <c:strRef>
              <c:f>'Marché par opérateur'!$B$97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5.7361376673040155E-3"/>
                  <c:y val="6.914433880726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472275334608031E-2"/>
                  <c:y val="4.4943820224718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8432122370937E-2"/>
                  <c:y val="6.2229904926534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472275334608031E-2"/>
                  <c:y val="3.1114952463267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208413001912184E-2"/>
                  <c:y val="4.1486603284356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6D6-4F7D-AC27-244647DE202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4.655326768128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97-49D3-A890-A0C9A8E7EAF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3.581020590868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B97-49D3-A890-A0C9A8E7EAF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2.8648164726947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B97-49D3-A890-A0C9A8E7EAF8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opérateur'!$Y$3:$AK$3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opérateur'!$C$97:$AL$97</c15:sqref>
                  </c15:fullRef>
                </c:ext>
              </c:extLst>
              <c:f>'Marché par opérateur'!$Y$97:$AK$97</c:f>
              <c:numCache>
                <c:formatCode>_(* #,##0.00_);_(* \(#,##0.00\);_(* "-"??_);_(@_)</c:formatCode>
                <c:ptCount val="13"/>
                <c:pt idx="0" formatCode="_-* #\ ##0\ _€_-;\-* #\ ##0\ _€_-;_-* &quot;-&quot;??\ _€_-;_-@_-">
                  <c:v>35113634.641000003</c:v>
                </c:pt>
                <c:pt idx="1" formatCode="_-* #\ ##0\ _€_-;\-* #\ ##0\ _€_-;_-* &quot;-&quot;??\ _€_-;_-@_-">
                  <c:v>54040673.826999992</c:v>
                </c:pt>
                <c:pt idx="2" formatCode="_-* #\ ##0\ _€_-;\-* #\ ##0\ _€_-;_-* &quot;-&quot;??\ _€_-;_-@_-">
                  <c:v>50828127.75</c:v>
                </c:pt>
                <c:pt idx="3" formatCode="_-* #\ ##0\ _€_-;\-* #\ ##0\ _€_-;_-* &quot;-&quot;??\ _€_-;_-@_-">
                  <c:v>55855934.741999999</c:v>
                </c:pt>
                <c:pt idx="4" formatCode="_-* #\ ##0\ _€_-;\-* #\ ##0\ _€_-;_-* &quot;-&quot;??\ _€_-;_-@_-">
                  <c:v>69873539.088402018</c:v>
                </c:pt>
                <c:pt idx="5" formatCode="_-* #\ ##0\ _€_-;\-* #\ ##0\ _€_-;_-* &quot;-&quot;??\ _€_-;_-@_-">
                  <c:v>74286644.172000006</c:v>
                </c:pt>
                <c:pt idx="6" formatCode="_-* #\ ##0\ _€_-;\-* #\ ##0\ _€_-;_-* &quot;-&quot;??\ _€_-;_-@_-">
                  <c:v>81360822.171695545</c:v>
                </c:pt>
                <c:pt idx="7" formatCode="_-* #\ ##0\ _€_-;\-* #\ ##0\ _€_-;_-* &quot;-&quot;??\ _€_-;_-@_-">
                  <c:v>82981517.929858729</c:v>
                </c:pt>
                <c:pt idx="8" formatCode="_-* #\ ##0\ _€_-;\-* #\ ##0\ _€_-;_-* &quot;-&quot;??\ _€_-;_-@_-">
                  <c:v>93205545.471942797</c:v>
                </c:pt>
                <c:pt idx="9" formatCode="_-* #\ ##0\ _€_-;\-* #\ ##0\ _€_-;_-* &quot;-&quot;??\ _€_-;_-@_-">
                  <c:v>92959468.365913376</c:v>
                </c:pt>
                <c:pt idx="10" formatCode="_-* #\ ##0\ _€_-;\-* #\ ##0\ _€_-;_-* &quot;-&quot;??\ _€_-;_-@_-">
                  <c:v>93813349.574825063</c:v>
                </c:pt>
                <c:pt idx="11" formatCode="_-* #\ ##0\ _€_-;\-* #\ ##0\ _€_-;_-* &quot;-&quot;??\ _€_-;_-@_-">
                  <c:v>85812671.385952905</c:v>
                </c:pt>
                <c:pt idx="12" formatCode="_-* #\ ##0\ _€_-;\-* #\ ##0\ _€_-;_-* &quot;-&quot;??\ _€_-;_-@_-">
                  <c:v>79692850.489743486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0F6-43E0-801A-1B7B59EA8E42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opérateur'!$W$97</c15:sqref>
                  <c15:dLbl>
                    <c:idx val="-1"/>
                    <c:layout>
                      <c:manualLayout>
                        <c:x val="-1.7208413001912046E-2"/>
                        <c:y val="3.4572169403630079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A-F6D6-4F7D-AC27-244647DE202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opérateur'!$X$97</c15:sqref>
                  <c15:dLbl>
                    <c:idx val="-1"/>
                    <c:layout>
                      <c:manualLayout>
                        <c:x val="-1.7208413001912046E-2"/>
                        <c:y val="1.382886776145203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B-F6D6-4F7D-AC27-244647DE202D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536567312"/>
        <c:axId val="536567704"/>
      </c:lineChart>
      <c:dateAx>
        <c:axId val="53656731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567704"/>
        <c:crosses val="autoZero"/>
        <c:auto val="1"/>
        <c:lblOffset val="100"/>
        <c:baseTimeUnit val="months"/>
      </c:dateAx>
      <c:valAx>
        <c:axId val="536567704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56731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Répartition de la valeur des transactions du Marché</a:t>
            </a:r>
          </a:p>
          <a:p>
            <a:pPr>
              <a:defRPr/>
            </a:pPr>
            <a:r>
              <a:rPr lang="fr-FR" sz="1800" b="1" i="0" baseline="0">
                <a:effectLst/>
              </a:rPr>
              <a:t> par type de service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'Vue Globale du Marché'!$B$46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Marché'!$C$46:$AL$46</c15:sqref>
                  </c15:fullRef>
                </c:ext>
              </c:extLst>
              <c:f>'Vue Globale du Marché'!$C$46:$AI$46</c:f>
              <c:numCache>
                <c:formatCode>0%</c:formatCode>
                <c:ptCount val="13"/>
                <c:pt idx="0">
                  <c:v>0.42601115338489665</c:v>
                </c:pt>
                <c:pt idx="1">
                  <c:v>0.4103174253629876</c:v>
                </c:pt>
                <c:pt idx="2">
                  <c:v>0.39033091702273293</c:v>
                </c:pt>
                <c:pt idx="3">
                  <c:v>0.42762128330583615</c:v>
                </c:pt>
                <c:pt idx="4">
                  <c:v>0.40722221495919908</c:v>
                </c:pt>
                <c:pt idx="5">
                  <c:v>0.43657404331471678</c:v>
                </c:pt>
                <c:pt idx="6">
                  <c:v>0.43537580019328054</c:v>
                </c:pt>
                <c:pt idx="7">
                  <c:v>0.43454683487405599</c:v>
                </c:pt>
                <c:pt idx="8">
                  <c:v>0.43725899029931042</c:v>
                </c:pt>
                <c:pt idx="9">
                  <c:v>0.44509306022879735</c:v>
                </c:pt>
                <c:pt idx="10">
                  <c:v>0.44734022457035727</c:v>
                </c:pt>
                <c:pt idx="11">
                  <c:v>0.44324703872333088</c:v>
                </c:pt>
                <c:pt idx="12">
                  <c:v>0.44268425513235826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5-88C2-4CC9-932D-24AA4682163E}"/>
            </c:ext>
          </c:extLst>
        </c:ser>
        <c:ser>
          <c:idx val="1"/>
          <c:order val="1"/>
          <c:tx>
            <c:strRef>
              <c:f>'Vue Globale du Marché'!$B$47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Marché'!$C$47:$AL$47</c15:sqref>
                  </c15:fullRef>
                </c:ext>
              </c:extLst>
              <c:f>'Vue Globale du Marché'!$C$47:$AI$47</c:f>
              <c:numCache>
                <c:formatCode>0%</c:formatCode>
                <c:ptCount val="13"/>
                <c:pt idx="0">
                  <c:v>0.32271250756505315</c:v>
                </c:pt>
                <c:pt idx="1">
                  <c:v>0.29477155806001315</c:v>
                </c:pt>
                <c:pt idx="2">
                  <c:v>0.28560873186785557</c:v>
                </c:pt>
                <c:pt idx="3">
                  <c:v>0.34064389658602434</c:v>
                </c:pt>
                <c:pt idx="4">
                  <c:v>0.33559980152622826</c:v>
                </c:pt>
                <c:pt idx="5">
                  <c:v>0.37600386883169878</c:v>
                </c:pt>
                <c:pt idx="6">
                  <c:v>0.36997488857125249</c:v>
                </c:pt>
                <c:pt idx="7">
                  <c:v>0.36857052773701438</c:v>
                </c:pt>
                <c:pt idx="8">
                  <c:v>0.37230411228016885</c:v>
                </c:pt>
                <c:pt idx="9">
                  <c:v>0.3841935502672772</c:v>
                </c:pt>
                <c:pt idx="10">
                  <c:v>0.38344483904447435</c:v>
                </c:pt>
                <c:pt idx="11">
                  <c:v>0.38343629709837546</c:v>
                </c:pt>
                <c:pt idx="12">
                  <c:v>0.38504687582518343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A-88C2-4CC9-932D-24AA4682163E}"/>
            </c:ext>
          </c:extLst>
        </c:ser>
        <c:ser>
          <c:idx val="2"/>
          <c:order val="2"/>
          <c:tx>
            <c:strRef>
              <c:f>'Vue Globale du Marché'!$B$48</c:f>
              <c:strCache>
                <c:ptCount val="1"/>
                <c:pt idx="0">
                  <c:v>    Envoi d'Argent 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Marché'!$C$48:$AL$48</c15:sqref>
                  </c15:fullRef>
                </c:ext>
              </c:extLst>
              <c:f>'Vue Globale du Marché'!$C$48:$AI$48</c:f>
              <c:numCache>
                <c:formatCode>0%</c:formatCode>
                <c:ptCount val="13"/>
                <c:pt idx="0">
                  <c:v>8.5884571885765579E-2</c:v>
                </c:pt>
                <c:pt idx="1">
                  <c:v>7.8300245250709666E-2</c:v>
                </c:pt>
                <c:pt idx="2">
                  <c:v>7.5167434140357814E-2</c:v>
                </c:pt>
                <c:pt idx="3">
                  <c:v>9.7043829598976075E-2</c:v>
                </c:pt>
                <c:pt idx="4">
                  <c:v>9.1480395400736048E-2</c:v>
                </c:pt>
                <c:pt idx="5">
                  <c:v>0.10730580992491145</c:v>
                </c:pt>
                <c:pt idx="6">
                  <c:v>0.10763572437861221</c:v>
                </c:pt>
                <c:pt idx="7">
                  <c:v>0.10437311786210987</c:v>
                </c:pt>
                <c:pt idx="8">
                  <c:v>0.10671057503586198</c:v>
                </c:pt>
                <c:pt idx="9">
                  <c:v>0.10863134512077609</c:v>
                </c:pt>
                <c:pt idx="10">
                  <c:v>0.10924370490291624</c:v>
                </c:pt>
                <c:pt idx="11">
                  <c:v>0.11043265368634204</c:v>
                </c:pt>
                <c:pt idx="12">
                  <c:v>0.10954765431847682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B-88C2-4CC9-932D-24AA4682163E}"/>
            </c:ext>
          </c:extLst>
        </c:ser>
        <c:ser>
          <c:idx val="3"/>
          <c:order val="3"/>
          <c:tx>
            <c:strRef>
              <c:f>'Vue Globale du Marché'!$B$49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Marché'!$C$49:$AL$49</c15:sqref>
                  </c15:fullRef>
                </c:ext>
              </c:extLst>
              <c:f>'Vue Globale du Marché'!$C$49:$AI$49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C-88C2-4CC9-932D-24AA4682163E}"/>
            </c:ext>
          </c:extLst>
        </c:ser>
        <c:ser>
          <c:idx val="4"/>
          <c:order val="4"/>
          <c:tx>
            <c:strRef>
              <c:f>'Vue Globale du Marché'!$B$50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Marché'!$C$50:$AL$50</c15:sqref>
                  </c15:fullRef>
                </c:ext>
              </c:extLst>
              <c:f>'Vue Globale du Marché'!$C$50:$AI$50</c:f>
              <c:numCache>
                <c:formatCode>0%</c:formatCode>
                <c:ptCount val="13"/>
                <c:pt idx="0">
                  <c:v>6.8491454666584448E-2</c:v>
                </c:pt>
                <c:pt idx="1">
                  <c:v>5.1302955812649105E-2</c:v>
                </c:pt>
                <c:pt idx="2">
                  <c:v>4.077468098396525E-2</c:v>
                </c:pt>
                <c:pt idx="3">
                  <c:v>3.9279365823993322E-2</c:v>
                </c:pt>
                <c:pt idx="4">
                  <c:v>4.2032925071463965E-2</c:v>
                </c:pt>
                <c:pt idx="5">
                  <c:v>3.8349017244545064E-2</c:v>
                </c:pt>
                <c:pt idx="6">
                  <c:v>3.5350510653375036E-2</c:v>
                </c:pt>
                <c:pt idx="7">
                  <c:v>3.7212585580829724E-2</c:v>
                </c:pt>
                <c:pt idx="8">
                  <c:v>3.6987496777667453E-2</c:v>
                </c:pt>
                <c:pt idx="9">
                  <c:v>3.7367091493146008E-2</c:v>
                </c:pt>
                <c:pt idx="10">
                  <c:v>3.4884021552513876E-2</c:v>
                </c:pt>
                <c:pt idx="11">
                  <c:v>3.8657703114758218E-2</c:v>
                </c:pt>
                <c:pt idx="12">
                  <c:v>3.9390110419083808E-2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E-88C2-4CC9-932D-24AA4682163E}"/>
            </c:ext>
          </c:extLst>
        </c:ser>
        <c:ser>
          <c:idx val="5"/>
          <c:order val="5"/>
          <c:tx>
            <c:strRef>
              <c:f>'Vue Globale du Marché'!$B$51</c:f>
              <c:strCache>
                <c:ptCount val="1"/>
                <c:pt idx="0">
                  <c:v>    Achat Crédit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Marché'!$C$51:$AL$51</c15:sqref>
                  </c15:fullRef>
                </c:ext>
              </c:extLst>
              <c:f>'Vue Globale du Marché'!$C$51:$AI$51</c:f>
              <c:numCache>
                <c:formatCode>0%</c:formatCode>
                <c:ptCount val="13"/>
                <c:pt idx="0">
                  <c:v>3.1040423037434185E-2</c:v>
                </c:pt>
                <c:pt idx="1">
                  <c:v>2.6873885590891929E-2</c:v>
                </c:pt>
                <c:pt idx="2">
                  <c:v>2.5426902763833529E-2</c:v>
                </c:pt>
                <c:pt idx="3">
                  <c:v>2.6053704266942746E-2</c:v>
                </c:pt>
                <c:pt idx="4">
                  <c:v>2.8239641187485485E-2</c:v>
                </c:pt>
                <c:pt idx="5">
                  <c:v>2.8478763605399134E-2</c:v>
                </c:pt>
                <c:pt idx="6">
                  <c:v>2.4031882581870417E-2</c:v>
                </c:pt>
                <c:pt idx="7">
                  <c:v>2.6567794908097884E-2</c:v>
                </c:pt>
                <c:pt idx="8">
                  <c:v>2.3462902769940168E-2</c:v>
                </c:pt>
                <c:pt idx="9">
                  <c:v>2.371459528819031E-2</c:v>
                </c:pt>
                <c:pt idx="10">
                  <c:v>2.3334675516661053E-2</c:v>
                </c:pt>
                <c:pt idx="11">
                  <c:v>2.4225819079024043E-2</c:v>
                </c:pt>
                <c:pt idx="12">
                  <c:v>2.3331104304897654E-2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F-88C2-4CC9-932D-24AA4682163E}"/>
            </c:ext>
          </c:extLst>
        </c:ser>
        <c:ser>
          <c:idx val="6"/>
          <c:order val="6"/>
          <c:tx>
            <c:strRef>
              <c:f>'Vue Globale du Marché'!$B$52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Marché'!$C$52:$AL$52</c15:sqref>
                  </c15:fullRef>
                </c:ext>
              </c:extLst>
              <c:f>'Vue Globale du Marché'!$C$52:$AI$52</c:f>
              <c:numCache>
                <c:formatCode>0%</c:formatCode>
                <c:ptCount val="13"/>
                <c:pt idx="0">
                  <c:v>5.8244096454672178E-5</c:v>
                </c:pt>
                <c:pt idx="1">
                  <c:v>1.7225795952311015E-4</c:v>
                </c:pt>
                <c:pt idx="2">
                  <c:v>7.695982625773162E-5</c:v>
                </c:pt>
                <c:pt idx="3">
                  <c:v>3.5956728280109219E-5</c:v>
                </c:pt>
                <c:pt idx="4">
                  <c:v>6.2462677789316206E-6</c:v>
                </c:pt>
                <c:pt idx="5">
                  <c:v>1.7696426070107545E-5</c:v>
                </c:pt>
                <c:pt idx="6">
                  <c:v>2.6958469527910131E-5</c:v>
                </c:pt>
                <c:pt idx="7">
                  <c:v>3.0108518378033322E-5</c:v>
                </c:pt>
                <c:pt idx="8">
                  <c:v>6.9223464572548392E-6</c:v>
                </c:pt>
                <c:pt idx="9">
                  <c:v>0</c:v>
                </c:pt>
                <c:pt idx="10">
                  <c:v>0</c:v>
                </c:pt>
                <c:pt idx="11">
                  <c:v>4.8829816928887262E-7</c:v>
                </c:pt>
                <c:pt idx="12">
                  <c:v>0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10-88C2-4CC9-932D-24AA4682163E}"/>
            </c:ext>
          </c:extLst>
        </c:ser>
        <c:ser>
          <c:idx val="7"/>
          <c:order val="7"/>
          <c:tx>
            <c:strRef>
              <c:f>'Vue Globale du Marché'!$B$53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Marché'!$C$53:$AL$53</c15:sqref>
                  </c15:fullRef>
                </c:ext>
              </c:extLst>
              <c:f>'Vue Globale du Marché'!$C$53:$AI$53</c:f>
              <c:numCache>
                <c:formatCode>0%</c:formatCode>
                <c:ptCount val="13"/>
                <c:pt idx="0">
                  <c:v>6.5801645363811348E-2</c:v>
                </c:pt>
                <c:pt idx="1">
                  <c:v>0.1382616719632255</c:v>
                </c:pt>
                <c:pt idx="2">
                  <c:v>0.18261437339499714</c:v>
                </c:pt>
                <c:pt idx="3">
                  <c:v>6.932196368994728E-2</c:v>
                </c:pt>
                <c:pt idx="4">
                  <c:v>9.541877558710822E-2</c:v>
                </c:pt>
                <c:pt idx="5">
                  <c:v>1.3270800652658659E-2</c:v>
                </c:pt>
                <c:pt idx="6">
                  <c:v>2.7604235152081196E-2</c:v>
                </c:pt>
                <c:pt idx="7">
                  <c:v>2.8699030519514085E-2</c:v>
                </c:pt>
                <c:pt idx="8">
                  <c:v>2.3269000490593834E-2</c:v>
                </c:pt>
                <c:pt idx="9">
                  <c:v>1.0003576018129078E-3</c:v>
                </c:pt>
                <c:pt idx="10">
                  <c:v>1.7525344130773237E-3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11-88C2-4CC9-932D-24AA46821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48736"/>
        <c:axId val="536749128"/>
        <c:extLst xmlns:c16r2="http://schemas.microsoft.com/office/drawing/2015/06/chart"/>
      </c:lineChart>
      <c:dateAx>
        <c:axId val="536748736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749128"/>
        <c:crosses val="autoZero"/>
        <c:auto val="1"/>
        <c:lblOffset val="100"/>
        <c:baseTimeUnit val="months"/>
      </c:dateAx>
      <c:valAx>
        <c:axId val="53674912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748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Parts</a:t>
            </a:r>
            <a:r>
              <a:rPr lang="fr-FR" b="1" baseline="0"/>
              <a:t> de Marché en termes de Valeur de transactions des Opérateurs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337270341207348"/>
          <c:y val="0.1384780311551965"/>
          <c:w val="0.8966272965879265"/>
          <c:h val="0.59824078808330783"/>
        </c:manualLayout>
      </c:layout>
      <c:lineChart>
        <c:grouping val="standard"/>
        <c:varyColors val="0"/>
        <c:ser>
          <c:idx val="95"/>
          <c:order val="95"/>
          <c:tx>
            <c:strRef>
              <c:f>'Marché par opérateur'!$B$100</c:f>
              <c:strCache>
                <c:ptCount val="1"/>
                <c:pt idx="0">
                  <c:v>AIRTTEL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8.3333333333333332E-3"/>
                  <c:y val="-1.2987012987013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111111111111108E-2"/>
                  <c:y val="-4.76190476190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88888888888889E-2"/>
                  <c:y val="-3.030303030303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108E-2"/>
                  <c:y val="-3.4632034632034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33333333333333E-2"/>
                  <c:y val="-3.4632034632034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666666666666664E-2"/>
                  <c:y val="-3.89610389610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00000000000001E-2"/>
                  <c:y val="-3.8961038961039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555555555555552E-2"/>
                  <c:y val="-3.8961038961039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00000000000001E-2"/>
                  <c:y val="-2.597402597402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222222222222424E-2"/>
                  <c:y val="-3.89610389610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C16-465E-8C8F-B32C7414B11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opérateur'!$C$3:$AM$4</c15:sqref>
                  </c15:fullRef>
                </c:ext>
              </c:extLst>
              <c:f>'Marché par opérateur'!$Y$3:$AM$4</c:f>
              <c:strCache>
                <c:ptCount val="13"/>
                <c:pt idx="0">
                  <c:v>nov.-18</c:v>
                </c:pt>
                <c:pt idx="1">
                  <c:v>déc.-18</c:v>
                </c:pt>
                <c:pt idx="2">
                  <c:v>janv.-19</c:v>
                </c:pt>
                <c:pt idx="3">
                  <c:v>févr.-19</c:v>
                </c:pt>
                <c:pt idx="4">
                  <c:v>mars-19</c:v>
                </c:pt>
                <c:pt idx="5">
                  <c:v>avr.-19</c:v>
                </c:pt>
                <c:pt idx="6">
                  <c:v>mai-19</c:v>
                </c:pt>
                <c:pt idx="7">
                  <c:v>juin-19</c:v>
                </c:pt>
                <c:pt idx="8">
                  <c:v>juil.-19</c:v>
                </c:pt>
                <c:pt idx="9">
                  <c:v>août-19</c:v>
                </c:pt>
                <c:pt idx="10">
                  <c:v>sept.-19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opérateur'!$C$100:$AM$100</c15:sqref>
                  </c15:fullRef>
                </c:ext>
              </c:extLst>
              <c:f>'Marché par opérateur'!$Y$100:$AK$100</c:f>
              <c:numCache>
                <c:formatCode>_(* #,##0.00_);_(* \(#,##0.00\);_(* "-"??_);_(@_)</c:formatCode>
                <c:ptCount val="13"/>
                <c:pt idx="0" formatCode="0%">
                  <c:v>0.30513262503244371</c:v>
                </c:pt>
                <c:pt idx="1" formatCode="0%">
                  <c:v>0.190810979408681</c:v>
                </c:pt>
                <c:pt idx="2" formatCode="0%">
                  <c:v>0.20431743328317978</c:v>
                </c:pt>
                <c:pt idx="3" formatCode="0%">
                  <c:v>0.12020434380190959</c:v>
                </c:pt>
                <c:pt idx="4" formatCode="0%">
                  <c:v>0.1283277768061436</c:v>
                </c:pt>
                <c:pt idx="5" formatCode="0%">
                  <c:v>0.13408409163953386</c:v>
                </c:pt>
                <c:pt idx="6" formatCode="0%">
                  <c:v>0.13485745142922034</c:v>
                </c:pt>
                <c:pt idx="7" formatCode="0%">
                  <c:v>0.12719962018421854</c:v>
                </c:pt>
                <c:pt idx="8" formatCode="0%">
                  <c:v>0.13736057507675276</c:v>
                </c:pt>
                <c:pt idx="9" formatCode="0%">
                  <c:v>0.14354833545014395</c:v>
                </c:pt>
                <c:pt idx="10" formatCode="0%">
                  <c:v>0.15269345254527697</c:v>
                </c:pt>
                <c:pt idx="11" formatCode="0%">
                  <c:v>0.15870426262488546</c:v>
                </c:pt>
                <c:pt idx="12" formatCode="0%">
                  <c:v>0.16346423262475535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2B-4EE8-972D-6DEB28023710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opérateur'!$W$100</c15:sqref>
                  <c15:dLbl>
                    <c:idx val="-1"/>
                    <c:layout>
                      <c:manualLayout>
                        <c:x val="-2.2222222222222223E-2"/>
                        <c:y val="-5.62770562770562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0-DC16-465E-8C8F-B32C7414B11F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opérateur'!$X$100</c15:sqref>
                  <c15:dLbl>
                    <c:idx val="-1"/>
                    <c:layout>
                      <c:manualLayout>
                        <c:x val="-1.9444444444444445E-2"/>
                        <c:y val="-2.597402597402597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1-DC16-465E-8C8F-B32C7414B11F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96"/>
          <c:order val="96"/>
          <c:tx>
            <c:strRef>
              <c:f>'Marché par opérateur'!$B$101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1"/>
              <c:layout>
                <c:manualLayout>
                  <c:x val="-2.5000000000000001E-2"/>
                  <c:y val="3.89610389610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77777777778798E-3"/>
                  <c:y val="3.89610389610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777777777778798E-3"/>
                  <c:y val="4.3290043290043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3333333333334356E-3"/>
                  <c:y val="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3333333333333332E-3"/>
                  <c:y val="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666666666666871E-2"/>
                  <c:y val="4.3290043290043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C16-465E-8C8F-B32C7414B11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5555555555555558E-3"/>
                  <c:y val="3.030303030303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C16-465E-8C8F-B32C7414B11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opérateur'!$C$3:$AM$4</c15:sqref>
                  </c15:fullRef>
                </c:ext>
              </c:extLst>
              <c:f>'Marché par opérateur'!$Y$3:$AM$4</c:f>
              <c:strCache>
                <c:ptCount val="13"/>
                <c:pt idx="0">
                  <c:v>nov.-18</c:v>
                </c:pt>
                <c:pt idx="1">
                  <c:v>déc.-18</c:v>
                </c:pt>
                <c:pt idx="2">
                  <c:v>janv.-19</c:v>
                </c:pt>
                <c:pt idx="3">
                  <c:v>févr.-19</c:v>
                </c:pt>
                <c:pt idx="4">
                  <c:v>mars-19</c:v>
                </c:pt>
                <c:pt idx="5">
                  <c:v>avr.-19</c:v>
                </c:pt>
                <c:pt idx="6">
                  <c:v>mai-19</c:v>
                </c:pt>
                <c:pt idx="7">
                  <c:v>juin-19</c:v>
                </c:pt>
                <c:pt idx="8">
                  <c:v>juil.-19</c:v>
                </c:pt>
                <c:pt idx="9">
                  <c:v>août-19</c:v>
                </c:pt>
                <c:pt idx="10">
                  <c:v>sept.-19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opérateur'!$C$101:$AM$101</c15:sqref>
                  </c15:fullRef>
                </c:ext>
              </c:extLst>
              <c:f>'Marché par opérateur'!$Y$101:$AK$101</c:f>
              <c:numCache>
                <c:formatCode>_(* #,##0.00_);_(* \(#,##0.00\);_(* "-"??_);_(@_)</c:formatCode>
                <c:ptCount val="13"/>
                <c:pt idx="0" formatCode="0%">
                  <c:v>0.69486737496755624</c:v>
                </c:pt>
                <c:pt idx="1" formatCode="0%">
                  <c:v>0.80918902059131903</c:v>
                </c:pt>
                <c:pt idx="2" formatCode="0%">
                  <c:v>0.79568256671682025</c:v>
                </c:pt>
                <c:pt idx="3" formatCode="0%">
                  <c:v>0.87979565619809041</c:v>
                </c:pt>
                <c:pt idx="4" formatCode="0%">
                  <c:v>0.8716722231938564</c:v>
                </c:pt>
                <c:pt idx="5" formatCode="0%">
                  <c:v>0.86591590836046617</c:v>
                </c:pt>
                <c:pt idx="6" formatCode="0%">
                  <c:v>0.86514254857077977</c:v>
                </c:pt>
                <c:pt idx="7" formatCode="0%">
                  <c:v>0.8728003798157814</c:v>
                </c:pt>
                <c:pt idx="8" formatCode="0%">
                  <c:v>0.86263942492324719</c:v>
                </c:pt>
                <c:pt idx="9" formatCode="0%">
                  <c:v>0.85645166454985611</c:v>
                </c:pt>
                <c:pt idx="10" formatCode="0%">
                  <c:v>0.847306547454723</c:v>
                </c:pt>
                <c:pt idx="11" formatCode="0%">
                  <c:v>0.84129573737511454</c:v>
                </c:pt>
                <c:pt idx="12" formatCode="0%">
                  <c:v>0.8365357673752446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2B-4EE8-972D-6DEB28023710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opérateur'!$W$101</c15:sqref>
                  <c15:dLbl>
                    <c:idx val="-1"/>
                    <c:layout>
                      <c:manualLayout>
                        <c:x val="-2.5000000000000026E-2"/>
                        <c:y val="4.32900432900433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C-DC16-465E-8C8F-B32C7414B11F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opérateur'!$X$101</c15:sqref>
                  <c15:dLbl>
                    <c:idx val="-1"/>
                    <c:layout>
                      <c:manualLayout>
                        <c:x val="-1.6666666666666691E-2"/>
                        <c:y val="3.463203463203463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D-DC16-465E-8C8F-B32C7414B11F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014056"/>
        <c:axId val="62301444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8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'Marché par opérateur'!$B$5</c15:sqref>
                        </c15:formulaRef>
                      </c:ext>
                    </c:extLst>
                    <c:strCache>
                      <c:ptCount val="1"/>
                      <c:pt idx="0">
                        <c:v>Abonnés Enregistrés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triangle"/>
                  <c:size val="7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opérateur'!$C$5:$AM$5</c15:sqref>
                        </c15:fullRef>
                        <c15:formulaRef>
                          <c15:sqref>'Marché par opérateur'!$Y$5:$AK$5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4493.34</c:v>
                      </c:pt>
                      <c:pt idx="1">
                        <c:v>4644.5619999999999</c:v>
                      </c:pt>
                      <c:pt idx="2">
                        <c:v>4527.3590000000004</c:v>
                      </c:pt>
                      <c:pt idx="3">
                        <c:v>4647.2510000000002</c:v>
                      </c:pt>
                      <c:pt idx="4">
                        <c:v>4674.7270000000008</c:v>
                      </c:pt>
                      <c:pt idx="5">
                        <c:v>4594.933</c:v>
                      </c:pt>
                      <c:pt idx="6">
                        <c:v>4906.3899999999994</c:v>
                      </c:pt>
                      <c:pt idx="7">
                        <c:v>5970.2190000000001</c:v>
                      </c:pt>
                      <c:pt idx="8">
                        <c:v>6241.3209999999999</c:v>
                      </c:pt>
                      <c:pt idx="9">
                        <c:v>6573.2170000000006</c:v>
                      </c:pt>
                      <c:pt idx="10">
                        <c:v>6308.141333333333</c:v>
                      </c:pt>
                      <c:pt idx="11">
                        <c:v>5647.98</c:v>
                      </c:pt>
                      <c:pt idx="12">
                        <c:v>5785.3279999999995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583C-44F8-BAD3-1578A6793806}"/>
                  </c:ext>
                </c:extLst>
              </c15:ser>
            </c15:filteredLineSeries>
            <c15:filteredLineSeries>
              <c15:ser>
                <c:idx val="0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triangle"/>
                  <c:size val="7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opérateur'!$C$6:$AM$6</c15:sqref>
                        </c15:fullRef>
                        <c15:formulaRef>
                          <c15:sqref>'Marché par opérateur'!$Y$6:$AK$6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2570.7750000000001</c:v>
                      </c:pt>
                      <c:pt idx="1">
                        <c:v>2592.9960000000001</c:v>
                      </c:pt>
                      <c:pt idx="2">
                        <c:v>2368.4290000000001</c:v>
                      </c:pt>
                      <c:pt idx="3">
                        <c:v>2390.893</c:v>
                      </c:pt>
                      <c:pt idx="4">
                        <c:v>2425.3000000000002</c:v>
                      </c:pt>
                      <c:pt idx="5">
                        <c:v>2490.279</c:v>
                      </c:pt>
                      <c:pt idx="6">
                        <c:v>2686.348</c:v>
                      </c:pt>
                      <c:pt idx="7">
                        <c:v>3625.989</c:v>
                      </c:pt>
                      <c:pt idx="8">
                        <c:v>3757.31</c:v>
                      </c:pt>
                      <c:pt idx="9">
                        <c:v>3984.75</c:v>
                      </c:pt>
                      <c:pt idx="10">
                        <c:v>3605.6913333333337</c:v>
                      </c:pt>
                      <c:pt idx="11">
                        <c:v>2837.8069999999998</c:v>
                      </c:pt>
                      <c:pt idx="12">
                        <c:v>2861.674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583C-44F8-BAD3-1578A6793806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opérateur'!$C$7:$AM$7</c15:sqref>
                        </c15:fullRef>
                        <c15:formulaRef>
                          <c15:sqref>'Marché par opérateur'!$Y$7:$AK$7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1922.5650000000001</c:v>
                      </c:pt>
                      <c:pt idx="1">
                        <c:v>2051.5659999999998</c:v>
                      </c:pt>
                      <c:pt idx="2">
                        <c:v>2158.9299999999998</c:v>
                      </c:pt>
                      <c:pt idx="3">
                        <c:v>2256.3580000000002</c:v>
                      </c:pt>
                      <c:pt idx="4">
                        <c:v>2249.4270000000001</c:v>
                      </c:pt>
                      <c:pt idx="5">
                        <c:v>2104.654</c:v>
                      </c:pt>
                      <c:pt idx="6">
                        <c:v>2220.0419999999999</c:v>
                      </c:pt>
                      <c:pt idx="7">
                        <c:v>2344.23</c:v>
                      </c:pt>
                      <c:pt idx="8">
                        <c:v>2484.011</c:v>
                      </c:pt>
                      <c:pt idx="9">
                        <c:v>2588.4670000000001</c:v>
                      </c:pt>
                      <c:pt idx="10">
                        <c:v>2702.45</c:v>
                      </c:pt>
                      <c:pt idx="11">
                        <c:v>2810.1729999999998</c:v>
                      </c:pt>
                      <c:pt idx="12">
                        <c:v>2923.654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562B-4EE8-972D-6DEB28023710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opérateur'!$C$8:$AM$8</c15:sqref>
                        </c15:fullRef>
                        <c15:formulaRef>
                          <c15:sqref>'Marché par opérateur'!$Y$8:$AK$8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562B-4EE8-972D-6DEB28023710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</c15:sqref>
                        </c15:formulaRef>
                      </c:ext>
                    </c:extLst>
                    <c:strCache>
                      <c:ptCount val="1"/>
                      <c:pt idx="0">
                        <c:v>Parts de Marché Abonnés Enregistrés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opérateur'!$C$9:$AM$9</c15:sqref>
                        </c15:fullRef>
                        <c15:formulaRef>
                          <c15:sqref>'Marché par opérateur'!$Y$9:$AK$9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562B-4EE8-972D-6DEB28023710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opérateur'!$B$10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opérateur'!$C$10:$AM$10</c15:sqref>
                        </c15:fullRef>
                        <c15:formulaRef>
                          <c15:sqref>'Marché par opérateur'!$Y$10:$AK$10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0.5721300858604067</c:v>
                      </c:pt>
                      <c:pt idx="1" formatCode="0%">
                        <c:v>0.55828644337184008</c:v>
                      </c:pt>
                      <c:pt idx="2" formatCode="0%">
                        <c:v>0.52313699885518239</c:v>
                      </c:pt>
                      <c:pt idx="3" formatCode="0%">
                        <c:v>0.51447468621772308</c:v>
                      </c:pt>
                      <c:pt idx="4" formatCode="0%">
                        <c:v>0.51881104500861752</c:v>
                      </c:pt>
                      <c:pt idx="5" formatCode="0%">
                        <c:v>0.5419619829059531</c:v>
                      </c:pt>
                      <c:pt idx="6" formatCode="0%">
                        <c:v>0.54752027458069996</c:v>
                      </c:pt>
                      <c:pt idx="7" formatCode="0%">
                        <c:v>0.60734606217962861</c:v>
                      </c:pt>
                      <c:pt idx="8" formatCode="0%">
                        <c:v>0.60200556901335467</c:v>
                      </c:pt>
                      <c:pt idx="9" formatCode="0%">
                        <c:v>0.6062100186255831</c:v>
                      </c:pt>
                      <c:pt idx="10" formatCode="0%">
                        <c:v>0.57159330186218626</c:v>
                      </c:pt>
                      <c:pt idx="11" formatCode="0%">
                        <c:v>0.50244636135397081</c:v>
                      </c:pt>
                      <c:pt idx="12" formatCode="0%">
                        <c:v>0.49464334606438914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562B-4EE8-972D-6DEB28023710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opérateur'!$B$11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opérateur'!$C$11:$AM$11</c15:sqref>
                        </c15:fullRef>
                        <c15:formulaRef>
                          <c15:sqref>'Marché par opérateur'!$Y$11:$AK$11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0.42786991413959324</c:v>
                      </c:pt>
                      <c:pt idx="1" formatCode="0%">
                        <c:v>0.44171355662815998</c:v>
                      </c:pt>
                      <c:pt idx="2" formatCode="0%">
                        <c:v>0.47686300114481744</c:v>
                      </c:pt>
                      <c:pt idx="3" formatCode="0%">
                        <c:v>0.48552531378227687</c:v>
                      </c:pt>
                      <c:pt idx="4" formatCode="0%">
                        <c:v>0.48118895499138231</c:v>
                      </c:pt>
                      <c:pt idx="5" formatCode="0%">
                        <c:v>0.45803801709404685</c:v>
                      </c:pt>
                      <c:pt idx="6" formatCode="0%">
                        <c:v>0.45247972541930015</c:v>
                      </c:pt>
                      <c:pt idx="7" formatCode="0%">
                        <c:v>0.39265393782037139</c:v>
                      </c:pt>
                      <c:pt idx="8" formatCode="0%">
                        <c:v>0.39799443098664528</c:v>
                      </c:pt>
                      <c:pt idx="9" formatCode="0%">
                        <c:v>0.39378998137441679</c:v>
                      </c:pt>
                      <c:pt idx="10" formatCode="0%">
                        <c:v>0.42840669813781385</c:v>
                      </c:pt>
                      <c:pt idx="11" formatCode="0%">
                        <c:v>0.49755363864602919</c:v>
                      </c:pt>
                      <c:pt idx="12" formatCode="0%">
                        <c:v>0.50535665393561091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562B-4EE8-972D-6DEB28023710}"/>
                  </c:ext>
                </c:extLst>
              </c15:ser>
            </c15:filteredLineSeries>
            <c15:filteredLineSeries>
              <c15:ser>
                <c:idx val="6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opérateur'!$C$12:$AM$12</c15:sqref>
                        </c15:fullRef>
                        <c15:formulaRef>
                          <c15:sqref>'Marché par opérateur'!$Y$12:$AK$12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562B-4EE8-972D-6DEB28023710}"/>
                  </c:ext>
                </c:extLst>
              </c15:ser>
            </c15:filteredLineSeries>
            <c15:filteredLineSeries>
              <c15:ser>
                <c:idx val="7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opérateur'!$B$13</c15:sqref>
                        </c15:formulaRef>
                      </c:ext>
                    </c:extLst>
                    <c:strCache>
                      <c:ptCount val="1"/>
                      <c:pt idx="0">
                        <c:v>Abonnés Actifs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opérateur'!$C$13:$AM$13</c15:sqref>
                        </c15:fullRef>
                        <c15:formulaRef>
                          <c15:sqref>'Marché par opérateur'!$Y$13:$AK$13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766.33899999999994</c:v>
                      </c:pt>
                      <c:pt idx="1">
                        <c:v>911.78899999999999</c:v>
                      </c:pt>
                      <c:pt idx="2">
                        <c:v>930.17399999999998</c:v>
                      </c:pt>
                      <c:pt idx="3">
                        <c:v>1020.836</c:v>
                      </c:pt>
                      <c:pt idx="4">
                        <c:v>1191.865</c:v>
                      </c:pt>
                      <c:pt idx="5">
                        <c:v>1262.375</c:v>
                      </c:pt>
                      <c:pt idx="6">
                        <c:v>1348.4639999999999</c:v>
                      </c:pt>
                      <c:pt idx="7">
                        <c:v>1469.5060000000001</c:v>
                      </c:pt>
                      <c:pt idx="8">
                        <c:v>1617.3020000000001</c:v>
                      </c:pt>
                      <c:pt idx="9">
                        <c:v>1623.6289999999999</c:v>
                      </c:pt>
                      <c:pt idx="10">
                        <c:v>1736.3219999999999</c:v>
                      </c:pt>
                      <c:pt idx="11">
                        <c:v>1759.7260000000001</c:v>
                      </c:pt>
                      <c:pt idx="12">
                        <c:v>1779.8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562B-4EE8-972D-6DEB28023710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opérateur'!$B$14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opérateur'!$C$14:$AM$14</c15:sqref>
                        </c15:fullRef>
                        <c15:formulaRef>
                          <c15:sqref>'Marché par opérateur'!$Y$14:$AK$14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123.914</c:v>
                      </c:pt>
                      <c:pt idx="1" formatCode="_-* #\ ##0\ _€_-;\-* #\ ##0\ _€_-;_-* &quot;-&quot;??\ _€_-;_-@_-">
                        <c:v>131.64699999999999</c:v>
                      </c:pt>
                      <c:pt idx="2" formatCode="_-* #\ ##0\ _€_-;\-* #\ ##0\ _€_-;_-* &quot;-&quot;??\ _€_-;_-@_-">
                        <c:v>138.43700000000001</c:v>
                      </c:pt>
                      <c:pt idx="3" formatCode="_-* #\ ##0\ _€_-;\-* #\ ##0\ _€_-;_-* &quot;-&quot;??\ _€_-;_-@_-">
                        <c:v>152.964</c:v>
                      </c:pt>
                      <c:pt idx="4" formatCode="_-* #\ ##0\ _€_-;\-* #\ ##0\ _€_-;_-* &quot;-&quot;??\ _€_-;_-@_-">
                        <c:v>185.63200000000001</c:v>
                      </c:pt>
                      <c:pt idx="5" formatCode="_-* #\ ##0\ _€_-;\-* #\ ##0\ _€_-;_-* &quot;-&quot;??\ _€_-;_-@_-">
                        <c:v>207.48</c:v>
                      </c:pt>
                      <c:pt idx="6" formatCode="_-* #\ ##0\ _€_-;\-* #\ ##0\ _€_-;_-* &quot;-&quot;??\ _€_-;_-@_-">
                        <c:v>248.399</c:v>
                      </c:pt>
                      <c:pt idx="7" formatCode="_-* #\ ##0\ _€_-;\-* #\ ##0\ _€_-;_-* &quot;-&quot;??\ _€_-;_-@_-">
                        <c:v>304.08600000000001</c:v>
                      </c:pt>
                      <c:pt idx="8" formatCode="_-* #\ ##0\ _€_-;\-* #\ ##0\ _€_-;_-* &quot;-&quot;??\ _€_-;_-@_-">
                        <c:v>354.46800000000002</c:v>
                      </c:pt>
                      <c:pt idx="9" formatCode="_-* #\ ##0\ _€_-;\-* #\ ##0\ _€_-;_-* &quot;-&quot;??\ _€_-;_-@_-">
                        <c:v>379.5</c:v>
                      </c:pt>
                      <c:pt idx="10" formatCode="_-* #\ ##0\ _€_-;\-* #\ ##0\ _€_-;_-* &quot;-&quot;??\ _€_-;_-@_-">
                        <c:v>416.95499999999998</c:v>
                      </c:pt>
                      <c:pt idx="11" formatCode="_-* #\ ##0\ _€_-;\-* #\ ##0\ _€_-;_-* &quot;-&quot;??\ _€_-;_-@_-">
                        <c:v>432.596</c:v>
                      </c:pt>
                      <c:pt idx="12" formatCode="_-* #\ ##0\ _€_-;\-* #\ ##0\ _€_-;_-* &quot;-&quot;??\ _€_-;_-@_-">
                        <c:v>432.34699999999998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562B-4EE8-972D-6DEB28023710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opérateur'!$B$15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opérateur'!$C$15:$AM$15</c15:sqref>
                        </c15:fullRef>
                        <c15:formulaRef>
                          <c15:sqref>'Marché par opérateur'!$Y$15:$AK$15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642.42499999999995</c:v>
                      </c:pt>
                      <c:pt idx="1" formatCode="_-* #\ ##0\ _€_-;\-* #\ ##0\ _€_-;_-* &quot;-&quot;??\ _€_-;_-@_-">
                        <c:v>780.14200000000005</c:v>
                      </c:pt>
                      <c:pt idx="2" formatCode="_-* #\ ##0\ _€_-;\-* #\ ##0\ _€_-;_-* &quot;-&quot;??\ _€_-;_-@_-">
                        <c:v>791.73699999999997</c:v>
                      </c:pt>
                      <c:pt idx="3" formatCode="_-* #\ ##0\ _€_-;\-* #\ ##0\ _€_-;_-* &quot;-&quot;??\ _€_-;_-@_-">
                        <c:v>867.87199999999996</c:v>
                      </c:pt>
                      <c:pt idx="4" formatCode="_-* #\ ##0\ _€_-;\-* #\ ##0\ _€_-;_-* &quot;-&quot;??\ _€_-;_-@_-">
                        <c:v>1006.2329999999999</c:v>
                      </c:pt>
                      <c:pt idx="5" formatCode="_-* #\ ##0\ _€_-;\-* #\ ##0\ _€_-;_-* &quot;-&quot;??\ _€_-;_-@_-">
                        <c:v>1054.895</c:v>
                      </c:pt>
                      <c:pt idx="6" formatCode="_-* #\ ##0\ _€_-;\-* #\ ##0\ _€_-;_-* &quot;-&quot;??\ _€_-;_-@_-">
                        <c:v>1100.0650000000001</c:v>
                      </c:pt>
                      <c:pt idx="7" formatCode="_-* #\ ##0\ _€_-;\-* #\ ##0\ _€_-;_-* &quot;-&quot;??\ _€_-;_-@_-">
                        <c:v>1165.42</c:v>
                      </c:pt>
                      <c:pt idx="8" formatCode="_-* #\ ##0\ _€_-;\-* #\ ##0\ _€_-;_-* &quot;-&quot;??\ _€_-;_-@_-">
                        <c:v>1262.8340000000001</c:v>
                      </c:pt>
                      <c:pt idx="9" formatCode="_-* #\ ##0\ _€_-;\-* #\ ##0\ _€_-;_-* &quot;-&quot;??\ _€_-;_-@_-">
                        <c:v>1244.1289999999999</c:v>
                      </c:pt>
                      <c:pt idx="10" formatCode="_-* #\ ##0\ _€_-;\-* #\ ##0\ _€_-;_-* &quot;-&quot;??\ _€_-;_-@_-">
                        <c:v>1319.367</c:v>
                      </c:pt>
                      <c:pt idx="11" formatCode="_-* #\ ##0\ _€_-;\-* #\ ##0\ _€_-;_-* &quot;-&quot;??\ _€_-;_-@_-">
                        <c:v>1327.13</c:v>
                      </c:pt>
                      <c:pt idx="12" formatCode="_-* #\ ##0\ _€_-;\-* #\ ##0\ _€_-;_-* &quot;-&quot;??\ _€_-;_-@_-">
                        <c:v>1347.453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562B-4EE8-972D-6DEB28023710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opérateur'!$C$16:$AM$16</c15:sqref>
                        </c15:fullRef>
                        <c15:formulaRef>
                          <c15:sqref>'Marché par opérateur'!$Y$16:$AK$16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562B-4EE8-972D-6DEB28023710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opérateur'!$B$17</c15:sqref>
                        </c15:formulaRef>
                      </c:ext>
                    </c:extLst>
                    <c:strCache>
                      <c:ptCount val="1"/>
                      <c:pt idx="0">
                        <c:v>Parts de Marché Abonnés actifs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opérateur'!$C$17:$AM$17</c15:sqref>
                        </c15:fullRef>
                        <c15:formulaRef>
                          <c15:sqref>'Marché par opérateur'!$Y$17:$AK$17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562B-4EE8-972D-6DEB28023710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opérateur'!$B$18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opérateur'!$C$18:$AM$18</c15:sqref>
                        </c15:fullRef>
                        <c15:formulaRef>
                          <c15:sqref>'Marché par opérateur'!$Y$18:$AK$18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0.16169606401344577</c:v>
                      </c:pt>
                      <c:pt idx="1" formatCode="0%">
                        <c:v>0.14438318514480872</c:v>
                      </c:pt>
                      <c:pt idx="2" formatCode="0%">
                        <c:v>0.14882914379460188</c:v>
                      </c:pt>
                      <c:pt idx="3" formatCode="0%">
                        <c:v>0.14984189429056186</c:v>
                      </c:pt>
                      <c:pt idx="4" formatCode="0%">
                        <c:v>0.15574918300310858</c:v>
                      </c:pt>
                      <c:pt idx="5" formatCode="0%">
                        <c:v>0.16435686701653629</c:v>
                      </c:pt>
                      <c:pt idx="6" formatCode="0%">
                        <c:v>0.18420884799297571</c:v>
                      </c:pt>
                      <c:pt idx="7" formatCode="0%">
                        <c:v>0.20693076448820216</c:v>
                      </c:pt>
                      <c:pt idx="8" formatCode="0%">
                        <c:v>0.2191724241978307</c:v>
                      </c:pt>
                      <c:pt idx="9" formatCode="0%">
                        <c:v>0.23373566251896216</c:v>
                      </c:pt>
                      <c:pt idx="10" formatCode="0%">
                        <c:v>0.24013691008925764</c:v>
                      </c:pt>
                      <c:pt idx="11" formatCode="0%">
                        <c:v>0.24583145330579873</c:v>
                      </c:pt>
                      <c:pt idx="12" formatCode="0%">
                        <c:v>0.24291886728845938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562B-4EE8-972D-6DEB28023710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opérateur'!$B$19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opérateur'!$C$19:$AM$19</c15:sqref>
                        </c15:fullRef>
                        <c15:formulaRef>
                          <c15:sqref>'Marché par opérateur'!$Y$19:$AK$19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0.83830393598655428</c:v>
                      </c:pt>
                      <c:pt idx="1" formatCode="0%">
                        <c:v>0.85561681485519137</c:v>
                      </c:pt>
                      <c:pt idx="2" formatCode="0%">
                        <c:v>0.85117085620539812</c:v>
                      </c:pt>
                      <c:pt idx="3" formatCode="0%">
                        <c:v>0.85015810570943806</c:v>
                      </c:pt>
                      <c:pt idx="4" formatCode="0%">
                        <c:v>0.84425081699689142</c:v>
                      </c:pt>
                      <c:pt idx="5" formatCode="0%">
                        <c:v>0.83564313298346371</c:v>
                      </c:pt>
                      <c:pt idx="6" formatCode="0%">
                        <c:v>0.81579115200702434</c:v>
                      </c:pt>
                      <c:pt idx="7" formatCode="0%">
                        <c:v>0.79306923551179787</c:v>
                      </c:pt>
                      <c:pt idx="8" formatCode="0%">
                        <c:v>0.78082757580216922</c:v>
                      </c:pt>
                      <c:pt idx="9" formatCode="0%">
                        <c:v>0.76626433748103784</c:v>
                      </c:pt>
                      <c:pt idx="10" formatCode="0%">
                        <c:v>0.75986308991074236</c:v>
                      </c:pt>
                      <c:pt idx="11" formatCode="0%">
                        <c:v>0.7541685466942013</c:v>
                      </c:pt>
                      <c:pt idx="12" formatCode="0%">
                        <c:v>0.75708113271154065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562B-4EE8-972D-6DEB28023710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opérateur'!$C$20:$AM$20</c15:sqref>
                        </c15:fullRef>
                        <c15:formulaRef>
                          <c15:sqref>'Marché par opérateur'!$Y$20:$AK$20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562B-4EE8-972D-6DEB28023710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opérateur'!$B$21</c15:sqref>
                        </c15:formulaRef>
                      </c:ext>
                    </c:extLst>
                    <c:strCache>
                      <c:ptCount val="1"/>
                      <c:pt idx="0">
                        <c:v>Volume Total des Transactions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opérateur'!$C$21:$AM$21</c15:sqref>
                        </c15:fullRef>
                        <c15:formulaRef>
                          <c15:sqref>'Marché par opérateur'!$Y$21:$AK$21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11458.757</c:v>
                      </c:pt>
                      <c:pt idx="1">
                        <c:v>16111.971000000001</c:v>
                      </c:pt>
                      <c:pt idx="2">
                        <c:v>17490.117000000002</c:v>
                      </c:pt>
                      <c:pt idx="3">
                        <c:v>18591.800000000003</c:v>
                      </c:pt>
                      <c:pt idx="4">
                        <c:v>23367.812999999998</c:v>
                      </c:pt>
                      <c:pt idx="5">
                        <c:v>25008.329999999998</c:v>
                      </c:pt>
                      <c:pt idx="6">
                        <c:v>28329.828999999998</c:v>
                      </c:pt>
                      <c:pt idx="7">
                        <c:v>29192.550999999999</c:v>
                      </c:pt>
                      <c:pt idx="8">
                        <c:v>32006.021000000001</c:v>
                      </c:pt>
                      <c:pt idx="9">
                        <c:v>33467.949000000001</c:v>
                      </c:pt>
                      <c:pt idx="10">
                        <c:v>33868.154014177941</c:v>
                      </c:pt>
                      <c:pt idx="11">
                        <c:v>34164.938307041011</c:v>
                      </c:pt>
                      <c:pt idx="12">
                        <c:v>34338.495151038413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562B-4EE8-972D-6DEB28023710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opérateur'!$B$22</c15:sqref>
                        </c15:formulaRef>
                      </c:ext>
                    </c:extLst>
                    <c:strCache>
                      <c:ptCount val="1"/>
                      <c:pt idx="0">
                        <c:v>AITEL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opérateur'!$C$22:$AM$22</c15:sqref>
                        </c15:fullRef>
                        <c15:formulaRef>
                          <c15:sqref>'Marché par opérateur'!$Y$22:$AK$22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1046.981</c:v>
                      </c:pt>
                      <c:pt idx="1" formatCode="_-* #\ ##0\ _€_-;\-* #\ ##0\ _€_-;_-* &quot;-&quot;??\ _€_-;_-@_-">
                        <c:v>1271.0920000000001</c:v>
                      </c:pt>
                      <c:pt idx="2" formatCode="_-* #\ ##0\ _€_-;\-* #\ ##0\ _€_-;_-* &quot;-&quot;??\ _€_-;_-@_-">
                        <c:v>1192.8820000000003</c:v>
                      </c:pt>
                      <c:pt idx="3" formatCode="_-* #\ ##0\ _€_-;\-* #\ ##0\ _€_-;_-* &quot;-&quot;??\ _€_-;_-@_-">
                        <c:v>1236.8969999999999</c:v>
                      </c:pt>
                      <c:pt idx="4" formatCode="_-* #\ ##0\ _€_-;\-* #\ ##0\ _€_-;_-* &quot;-&quot;??\ _€_-;_-@_-">
                        <c:v>1540.2500000000002</c:v>
                      </c:pt>
                      <c:pt idx="5" formatCode="_-* #\ ##0\ _€_-;\-* #\ ##0\ _€_-;_-* &quot;-&quot;??\ _€_-;_-@_-">
                        <c:v>1723.7589999999998</c:v>
                      </c:pt>
                      <c:pt idx="6" formatCode="_-* #\ ##0\ _€_-;\-* #\ ##0\ _€_-;_-* &quot;-&quot;??\ _€_-;_-@_-">
                        <c:v>2134.8729999999996</c:v>
                      </c:pt>
                      <c:pt idx="7" formatCode="_-* #\ ##0\ _€_-;\-* #\ ##0\ _€_-;_-* &quot;-&quot;??\ _€_-;_-@_-">
                        <c:v>2519.3159999999998</c:v>
                      </c:pt>
                      <c:pt idx="8" formatCode="_-* #\ ##0\ _€_-;\-* #\ ##0\ _€_-;_-* &quot;-&quot;??\ _€_-;_-@_-">
                        <c:v>3105.5169999999998</c:v>
                      </c:pt>
                      <c:pt idx="9" formatCode="_-* #\ ##0\ _€_-;\-* #\ ##0\ _€_-;_-* &quot;-&quot;??\ _€_-;_-@_-">
                        <c:v>3441.9610000000002</c:v>
                      </c:pt>
                      <c:pt idx="10" formatCode="_-* #\ ##0\ _€_-;\-* #\ ##0\ _€_-;_-* &quot;-&quot;??\ _€_-;_-@_-">
                        <c:v>3763.8210141779446</c:v>
                      </c:pt>
                      <c:pt idx="11" formatCode="_-* #\ ##0\ _€_-;\-* #\ ##0\ _€_-;_-* &quot;-&quot;??\ _€_-;_-@_-">
                        <c:v>4063.9183070410145</c:v>
                      </c:pt>
                      <c:pt idx="12" formatCode="_-* #\ ##0\ _€_-;\-* #\ ##0\ _€_-;_-* &quot;-&quot;??\ _€_-;_-@_-">
                        <c:v>4267.0121510384106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562B-4EE8-972D-6DEB28023710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opérateur'!$B$23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opérateur'!$C$23:$AM$23</c15:sqref>
                        </c15:fullRef>
                        <c15:formulaRef>
                          <c15:sqref>'Marché par opérateur'!$Y$23:$AK$23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10411.776</c:v>
                      </c:pt>
                      <c:pt idx="1" formatCode="_-* #\ ##0\ _€_-;\-* #\ ##0\ _€_-;_-* &quot;-&quot;??\ _€_-;_-@_-">
                        <c:v>14840.879000000001</c:v>
                      </c:pt>
                      <c:pt idx="2" formatCode="_-* #\ ##0\ _€_-;\-* #\ ##0\ _€_-;_-* &quot;-&quot;??\ _€_-;_-@_-">
                        <c:v>16297.235000000001</c:v>
                      </c:pt>
                      <c:pt idx="3" formatCode="_-* #\ ##0\ _€_-;\-* #\ ##0\ _€_-;_-* &quot;-&quot;??\ _€_-;_-@_-">
                        <c:v>17354.903000000002</c:v>
                      </c:pt>
                      <c:pt idx="4" formatCode="_-* #\ ##0\ _€_-;\-* #\ ##0\ _€_-;_-* &quot;-&quot;??\ _€_-;_-@_-">
                        <c:v>21827.562999999998</c:v>
                      </c:pt>
                      <c:pt idx="5" formatCode="_-* #\ ##0\ _€_-;\-* #\ ##0\ _€_-;_-* &quot;-&quot;??\ _€_-;_-@_-">
                        <c:v>23284.571</c:v>
                      </c:pt>
                      <c:pt idx="6" formatCode="_-* #\ ##0\ _€_-;\-* #\ ##0\ _€_-;_-* &quot;-&quot;??\ _€_-;_-@_-">
                        <c:v>26194.955999999998</c:v>
                      </c:pt>
                      <c:pt idx="7" formatCode="_-* #\ ##0\ _€_-;\-* #\ ##0\ _€_-;_-* &quot;-&quot;??\ _€_-;_-@_-">
                        <c:v>26673.235000000001</c:v>
                      </c:pt>
                      <c:pt idx="8" formatCode="_-* #\ ##0\ _€_-;\-* #\ ##0\ _€_-;_-* &quot;-&quot;??\ _€_-;_-@_-">
                        <c:v>28900.504000000001</c:v>
                      </c:pt>
                      <c:pt idx="9" formatCode="_-* #\ ##0\ _€_-;\-* #\ ##0\ _€_-;_-* &quot;-&quot;??\ _€_-;_-@_-">
                        <c:v>30025.988000000001</c:v>
                      </c:pt>
                      <c:pt idx="10" formatCode="_-* #\ ##0\ _€_-;\-* #\ ##0\ _€_-;_-* &quot;-&quot;??\ _€_-;_-@_-">
                        <c:v>30104.332999999999</c:v>
                      </c:pt>
                      <c:pt idx="11" formatCode="_-* #\ ##0\ _€_-;\-* #\ ##0\ _€_-;_-* &quot;-&quot;??\ _€_-;_-@_-">
                        <c:v>30101.019999999997</c:v>
                      </c:pt>
                      <c:pt idx="12" formatCode="_-* #\ ##0\ _€_-;\-* #\ ##0\ _€_-;_-* &quot;-&quot;??\ _€_-;_-@_-">
                        <c:v>30071.483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562B-4EE8-972D-6DEB28023710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opérateur'!$C$24:$AM$24</c15:sqref>
                        </c15:fullRef>
                        <c15:formulaRef>
                          <c15:sqref>'Marché par opérateur'!$Y$24:$AK$24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562B-4EE8-972D-6DEB28023710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opérateur'!$B$25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Total transactions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opérateur'!$C$25:$AM$25</c15:sqref>
                        </c15:fullRef>
                        <c15:formulaRef>
                          <c15:sqref>'Marché par opérateur'!$Y$25:$AK$25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562B-4EE8-972D-6DEB28023710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opérateur'!$B$26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opérateur'!$C$26:$AM$26</c15:sqref>
                        </c15:fullRef>
                        <c15:formulaRef>
                          <c15:sqref>'Marché par opérateur'!$Y$26:$AK$26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9.1369508926666301E-2</c:v>
                      </c:pt>
                      <c:pt idx="1" formatCode="0%">
                        <c:v>7.8891154905877128E-2</c:v>
                      </c:pt>
                      <c:pt idx="2" formatCode="0%">
                        <c:v>6.8203202986006337E-2</c:v>
                      </c:pt>
                      <c:pt idx="3" formatCode="0%">
                        <c:v>6.6529168773330163E-2</c:v>
                      </c:pt>
                      <c:pt idx="4" formatCode="0%">
                        <c:v>6.591331418134852E-2</c:v>
                      </c:pt>
                      <c:pt idx="5" formatCode="0%">
                        <c:v>6.8927393392521602E-2</c:v>
                      </c:pt>
                      <c:pt idx="6" formatCode="0%">
                        <c:v>7.5357779250979584E-2</c:v>
                      </c:pt>
                      <c:pt idx="7" formatCode="0%">
                        <c:v>8.6299960561857028E-2</c:v>
                      </c:pt>
                      <c:pt idx="8" formatCode="0%">
                        <c:v>9.702914960906886E-2</c:v>
                      </c:pt>
                      <c:pt idx="9" formatCode="0%">
                        <c:v>0.10284349961212144</c:v>
                      </c:pt>
                      <c:pt idx="10" formatCode="0%">
                        <c:v>0.11113156662162124</c:v>
                      </c:pt>
                      <c:pt idx="11" formatCode="0%">
                        <c:v>0.11894996766914948</c:v>
                      </c:pt>
                      <c:pt idx="12" formatCode="0%">
                        <c:v>0.12426322505601629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562B-4EE8-972D-6DEB28023710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opérateur'!$B$27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opérateur'!$C$27:$AM$27</c15:sqref>
                        </c15:fullRef>
                        <c15:formulaRef>
                          <c15:sqref>'Marché par opérateur'!$Y$27:$AK$27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0.90863049107333371</c:v>
                      </c:pt>
                      <c:pt idx="1" formatCode="0%">
                        <c:v>0.92110884509412283</c:v>
                      </c:pt>
                      <c:pt idx="2" formatCode="0%">
                        <c:v>0.93179679701399365</c:v>
                      </c:pt>
                      <c:pt idx="3" formatCode="0%">
                        <c:v>0.93347083122666974</c:v>
                      </c:pt>
                      <c:pt idx="4" formatCode="0%">
                        <c:v>0.93408668581865151</c:v>
                      </c:pt>
                      <c:pt idx="5" formatCode="0%">
                        <c:v>0.93107260660747848</c:v>
                      </c:pt>
                      <c:pt idx="6" formatCode="0%">
                        <c:v>0.92464222074902036</c:v>
                      </c:pt>
                      <c:pt idx="7" formatCode="0%">
                        <c:v>0.91370003943814304</c:v>
                      </c:pt>
                      <c:pt idx="8" formatCode="0%">
                        <c:v>0.90297085039093117</c:v>
                      </c:pt>
                      <c:pt idx="9" formatCode="0%">
                        <c:v>0.89715650038787853</c:v>
                      </c:pt>
                      <c:pt idx="10" formatCode="0%">
                        <c:v>0.88886843337837884</c:v>
                      </c:pt>
                      <c:pt idx="11" formatCode="0%">
                        <c:v>0.88105003233085055</c:v>
                      </c:pt>
                      <c:pt idx="12" formatCode="0%">
                        <c:v>0.87573677494398361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562B-4EE8-972D-6DEB28023710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opérateur'!$C$28:$AM$28</c15:sqref>
                        </c15:fullRef>
                        <c15:formulaRef>
                          <c15:sqref>'Marché par opérateur'!$Y$28:$AK$28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562B-4EE8-972D-6DEB28023710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opérateur'!$B$29</c15:sqref>
                        </c15:formulaRef>
                      </c:ext>
                    </c:extLst>
                    <c:strCache>
                      <c:ptCount val="1"/>
                      <c:pt idx="0">
                        <c:v>Volume Dépôt d'Argent (Cash In)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opérateur'!$C$29:$AM$29</c15:sqref>
                        </c15:fullRef>
                        <c15:formulaRef>
                          <c15:sqref>'Marché par opérateur'!$Y$29:$AK$29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1801.4730000000002</c:v>
                      </c:pt>
                      <c:pt idx="1" formatCode="_-* #\ ##0\ _€_-;\-* #\ ##0\ _€_-;_-* &quot;-&quot;??\ _€_-;_-@_-">
                        <c:v>2544.5970000000002</c:v>
                      </c:pt>
                      <c:pt idx="2" formatCode="_-* #\ ##0\ _€_-;\-* #\ ##0\ _€_-;_-* &quot;-&quot;??\ _€_-;_-@_-">
                        <c:v>2591.8229999999999</c:v>
                      </c:pt>
                      <c:pt idx="3" formatCode="_-* #\ ##0\ _€_-;\-* #\ ##0\ _€_-;_-* &quot;-&quot;??\ _€_-;_-@_-">
                        <c:v>2933.33</c:v>
                      </c:pt>
                      <c:pt idx="4" formatCode="_-* #\ ##0\ _€_-;\-* #\ ##0\ _€_-;_-* &quot;-&quot;??\ _€_-;_-@_-">
                        <c:v>3714.8510000000001</c:v>
                      </c:pt>
                      <c:pt idx="5" formatCode="_-* #\ ##0\ _€_-;\-* #\ ##0\ _€_-;_-* &quot;-&quot;??\ _€_-;_-@_-">
                        <c:v>4112.3270000000002</c:v>
                      </c:pt>
                      <c:pt idx="6" formatCode="_-* #\ ##0\ _€_-;\-* #\ ##0\ _€_-;_-* &quot;-&quot;??\ _€_-;_-@_-">
                        <c:v>4641.9539999999997</c:v>
                      </c:pt>
                      <c:pt idx="7" formatCode="_-* #\ ##0\ _€_-;\-* #\ ##0\ _€_-;_-* &quot;-&quot;??\ _€_-;_-@_-">
                        <c:v>4852.9759999999997</c:v>
                      </c:pt>
                      <c:pt idx="8" formatCode="_-* #\ ##0\ _€_-;\-* #\ ##0\ _€_-;_-* &quot;-&quot;??\ _€_-;_-@_-">
                        <c:v>5605.299</c:v>
                      </c:pt>
                      <c:pt idx="9" formatCode="_-* #\ ##0\ _€_-;\-* #\ ##0\ _€_-;_-* &quot;-&quot;??\ _€_-;_-@_-">
                        <c:v>5577.518</c:v>
                      </c:pt>
                      <c:pt idx="10" formatCode="_-* #\ ##0\ _€_-;\-* #\ ##0\ _€_-;_-* &quot;-&quot;??\ _€_-;_-@_-">
                        <c:v>5702.2639999999992</c:v>
                      </c:pt>
                      <c:pt idx="11" formatCode="_-* #\ ##0\ _€_-;\-* #\ ##0\ _€_-;_-* &quot;-&quot;??\ _€_-;_-@_-">
                        <c:v>5684.5119999999997</c:v>
                      </c:pt>
                      <c:pt idx="12" formatCode="_-* #\ ##0\ _€_-;\-* #\ ##0\ _€_-;_-* &quot;-&quot;??\ _€_-;_-@_-">
                        <c:v>5668.7879999999996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562B-4EE8-972D-6DEB28023710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opérateur'!$B$30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opérateur'!$C$30:$AM$30</c15:sqref>
                        </c15:fullRef>
                        <c15:formulaRef>
                          <c15:sqref>'Marché par opérateur'!$Y$30:$AK$30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198.9</c:v>
                      </c:pt>
                      <c:pt idx="1" formatCode="_-* #\ ##0\ _€_-;\-* #\ ##0\ _€_-;_-* &quot;-&quot;??\ _€_-;_-@_-">
                        <c:v>251</c:v>
                      </c:pt>
                      <c:pt idx="2" formatCode="_-* #\ ##0\ _€_-;\-* #\ ##0\ _€_-;_-* &quot;-&quot;??\ _€_-;_-@_-">
                        <c:v>235.13399999999999</c:v>
                      </c:pt>
                      <c:pt idx="3" formatCode="_-* #\ ##0\ _€_-;\-* #\ ##0\ _€_-;_-* &quot;-&quot;??\ _€_-;_-@_-">
                        <c:v>274.29399999999998</c:v>
                      </c:pt>
                      <c:pt idx="4" formatCode="_-* #\ ##0\ _€_-;\-* #\ ##0\ _€_-;_-* &quot;-&quot;??\ _€_-;_-@_-">
                        <c:v>340.20400000000001</c:v>
                      </c:pt>
                      <c:pt idx="5" formatCode="_-* #\ ##0\ _€_-;\-* #\ ##0\ _€_-;_-* &quot;-&quot;??\ _€_-;_-@_-">
                        <c:v>402.755</c:v>
                      </c:pt>
                      <c:pt idx="6" formatCode="_-* #\ ##0\ _€_-;\-* #\ ##0\ _€_-;_-* &quot;-&quot;??\ _€_-;_-@_-">
                        <c:v>502.77100000000002</c:v>
                      </c:pt>
                      <c:pt idx="7" formatCode="_-* #\ ##0\ _€_-;\-* #\ ##0\ _€_-;_-* &quot;-&quot;??\ _€_-;_-@_-">
                        <c:v>604.14200000000005</c:v>
                      </c:pt>
                      <c:pt idx="8" formatCode="_-* #\ ##0\ _€_-;\-* #\ ##0\ _€_-;_-* &quot;-&quot;??\ _€_-;_-@_-">
                        <c:v>777.48099999999999</c:v>
                      </c:pt>
                      <c:pt idx="9" formatCode="_-* #\ ##0\ _€_-;\-* #\ ##0\ _€_-;_-* &quot;-&quot;??\ _€_-;_-@_-">
                        <c:v>810.21</c:v>
                      </c:pt>
                      <c:pt idx="10" formatCode="_-* #\ ##0\ _€_-;\-* #\ ##0\ _€_-;_-* &quot;-&quot;??\ _€_-;_-@_-">
                        <c:v>889.279</c:v>
                      </c:pt>
                      <c:pt idx="11" formatCode="_-* #\ ##0\ _€_-;\-* #\ ##0\ _€_-;_-* &quot;-&quot;??\ _€_-;_-@_-">
                        <c:v>964.76400000000001</c:v>
                      </c:pt>
                      <c:pt idx="12" formatCode="_-* #\ ##0\ _€_-;\-* #\ ##0\ _€_-;_-* &quot;-&quot;??\ _€_-;_-@_-">
                        <c:v>977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562B-4EE8-972D-6DEB28023710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opérateur'!$B$31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opérateur'!$C$31:$AM$31</c15:sqref>
                        </c15:fullRef>
                        <c15:formulaRef>
                          <c15:sqref>'Marché par opérateur'!$Y$31:$AK$31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1602.5730000000001</c:v>
                      </c:pt>
                      <c:pt idx="1" formatCode="_-* #\ ##0\ _€_-;\-* #\ ##0\ _€_-;_-* &quot;-&quot;??\ _€_-;_-@_-">
                        <c:v>2293.5970000000002</c:v>
                      </c:pt>
                      <c:pt idx="2" formatCode="_-* #\ ##0\ _€_-;\-* #\ ##0\ _€_-;_-* &quot;-&quot;??\ _€_-;_-@_-">
                        <c:v>2356.6889999999999</c:v>
                      </c:pt>
                      <c:pt idx="3" formatCode="_-* #\ ##0\ _€_-;\-* #\ ##0\ _€_-;_-* &quot;-&quot;??\ _€_-;_-@_-">
                        <c:v>2659.0360000000001</c:v>
                      </c:pt>
                      <c:pt idx="4" formatCode="_-* #\ ##0\ _€_-;\-* #\ ##0\ _€_-;_-* &quot;-&quot;??\ _€_-;_-@_-">
                        <c:v>3374.6469999999999</c:v>
                      </c:pt>
                      <c:pt idx="5" formatCode="_-* #\ ##0\ _€_-;\-* #\ ##0\ _€_-;_-* &quot;-&quot;??\ _€_-;_-@_-">
                        <c:v>3709.5720000000001</c:v>
                      </c:pt>
                      <c:pt idx="6" formatCode="_-* #\ ##0\ _€_-;\-* #\ ##0\ _€_-;_-* &quot;-&quot;??\ _€_-;_-@_-">
                        <c:v>4139.183</c:v>
                      </c:pt>
                      <c:pt idx="7" formatCode="_-* #\ ##0\ _€_-;\-* #\ ##0\ _€_-;_-* &quot;-&quot;??\ _€_-;_-@_-">
                        <c:v>4248.8339999999998</c:v>
                      </c:pt>
                      <c:pt idx="8" formatCode="_-* #\ ##0\ _€_-;\-* #\ ##0\ _€_-;_-* &quot;-&quot;??\ _€_-;_-@_-">
                        <c:v>4827.8180000000002</c:v>
                      </c:pt>
                      <c:pt idx="9" formatCode="_-* #\ ##0\ _€_-;\-* #\ ##0\ _€_-;_-* &quot;-&quot;??\ _€_-;_-@_-">
                        <c:v>4767.308</c:v>
                      </c:pt>
                      <c:pt idx="10" formatCode="_-* #\ ##0\ _€_-;\-* #\ ##0\ _€_-;_-* &quot;-&quot;??\ _€_-;_-@_-">
                        <c:v>4812.9849999999997</c:v>
                      </c:pt>
                      <c:pt idx="11" formatCode="_-* #\ ##0\ _€_-;\-* #\ ##0\ _€_-;_-* &quot;-&quot;??\ _€_-;_-@_-">
                        <c:v>4719.7479999999996</c:v>
                      </c:pt>
                      <c:pt idx="12" formatCode="_-* #\ ##0\ _€_-;\-* #\ ##0\ _€_-;_-* &quot;-&quot;??\ _€_-;_-@_-">
                        <c:v>4691.7879999999996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562B-4EE8-972D-6DEB28023710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opérateur'!$C$32:$AM$32</c15:sqref>
                        </c15:fullRef>
                        <c15:formulaRef>
                          <c15:sqref>'Marché par opérateur'!$Y$32:$AK$32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B-562B-4EE8-972D-6DEB28023710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opérateur'!$B$33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Dépôt d'Argent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opérateur'!$C$33:$AM$33</c15:sqref>
                        </c15:fullRef>
                        <c15:formulaRef>
                          <c15:sqref>'Marché par opérateur'!$Y$33:$AK$33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C-562B-4EE8-972D-6DEB28023710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opérateur'!$B$34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opérateur'!$C$34:$AM$34</c15:sqref>
                        </c15:fullRef>
                        <c15:formulaRef>
                          <c15:sqref>'Marché par opérateur'!$Y$34:$AK$34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0.11040964810463437</c:v>
                      </c:pt>
                      <c:pt idx="1" formatCode="0%">
                        <c:v>9.8640374094601219E-2</c:v>
                      </c:pt>
                      <c:pt idx="2" formatCode="0%">
                        <c:v>9.0721472878356274E-2</c:v>
                      </c:pt>
                      <c:pt idx="3" formatCode="0%">
                        <c:v>9.3509424442527772E-2</c:v>
                      </c:pt>
                      <c:pt idx="4" formatCode="0%">
                        <c:v>9.1579446928019448E-2</c:v>
                      </c:pt>
                      <c:pt idx="5" formatCode="0%">
                        <c:v>9.7938466469227756E-2</c:v>
                      </c:pt>
                      <c:pt idx="6" formatCode="0%">
                        <c:v>0.10831020729632393</c:v>
                      </c:pt>
                      <c:pt idx="7" formatCode="0%">
                        <c:v>0.12448897336397297</c:v>
                      </c:pt>
                      <c:pt idx="8" formatCode="0%">
                        <c:v>0.13870464358814757</c:v>
                      </c:pt>
                      <c:pt idx="9" formatCode="0%">
                        <c:v>0.14526353836957587</c:v>
                      </c:pt>
                      <c:pt idx="10" formatCode="0%">
                        <c:v>0.15595191664223196</c:v>
                      </c:pt>
                      <c:pt idx="11" formatCode="0%">
                        <c:v>0.16971799866021922</c:v>
                      </c:pt>
                      <c:pt idx="12" formatCode="0%">
                        <c:v>0.17234724600743581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D-562B-4EE8-972D-6DEB28023710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opérateur'!$B$35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opérateur'!$C$35:$AM$35</c15:sqref>
                        </c15:fullRef>
                        <c15:formulaRef>
                          <c15:sqref>'Marché par opérateur'!$Y$35:$AK$35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0.88959035189536562</c:v>
                      </c:pt>
                      <c:pt idx="1" formatCode="0%">
                        <c:v>0.90135962590539875</c:v>
                      </c:pt>
                      <c:pt idx="2" formatCode="0%">
                        <c:v>0.9092785271216437</c:v>
                      </c:pt>
                      <c:pt idx="3" formatCode="0%">
                        <c:v>0.90649057555747226</c:v>
                      </c:pt>
                      <c:pt idx="4" formatCode="0%">
                        <c:v>0.90842055307198055</c:v>
                      </c:pt>
                      <c:pt idx="5" formatCode="0%">
                        <c:v>0.90206153353077223</c:v>
                      </c:pt>
                      <c:pt idx="6" formatCode="0%">
                        <c:v>0.8916897927036761</c:v>
                      </c:pt>
                      <c:pt idx="7" formatCode="0%">
                        <c:v>0.87551102663602709</c:v>
                      </c:pt>
                      <c:pt idx="8" formatCode="0%">
                        <c:v>0.86129535641185251</c:v>
                      </c:pt>
                      <c:pt idx="9" formatCode="0%">
                        <c:v>0.85473646163042416</c:v>
                      </c:pt>
                      <c:pt idx="10" formatCode="0%">
                        <c:v>0.84404808335776815</c:v>
                      </c:pt>
                      <c:pt idx="11" formatCode="0%">
                        <c:v>0.83028200133978081</c:v>
                      </c:pt>
                      <c:pt idx="12" formatCode="0%">
                        <c:v>0.82765275399256422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E-562B-4EE8-972D-6DEB28023710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opérateur'!$C$36:$AM$36</c15:sqref>
                        </c15:fullRef>
                        <c15:formulaRef>
                          <c15:sqref>'Marché par opérateur'!$Y$36:$AK$36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F-562B-4EE8-972D-6DEB28023710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opérateur'!$C$37:$AM$37</c15:sqref>
                        </c15:fullRef>
                        <c15:formulaRef>
                          <c15:sqref>'Marché par opérateur'!$Y$37:$AK$37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0-562B-4EE8-972D-6DEB28023710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opérateur'!$B$38</c15:sqref>
                        </c15:formulaRef>
                      </c:ext>
                    </c:extLst>
                    <c:strCache>
                      <c:ptCount val="1"/>
                      <c:pt idx="0">
                        <c:v>Volume Retrait D'Argent (Cash Out)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opérateur'!$C$38:$AM$38</c15:sqref>
                        </c15:fullRef>
                        <c15:formulaRef>
                          <c15:sqref>'Marché par opérateur'!$Y$38:$AK$38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1473.068</c:v>
                      </c:pt>
                      <c:pt idx="1" formatCode="_-* #\ ##0\ _€_-;\-* #\ ##0\ _€_-;_-* &quot;-&quot;??\ _€_-;_-@_-">
                        <c:v>2150.4760000000001</c:v>
                      </c:pt>
                      <c:pt idx="2" formatCode="_-* #\ ##0\ _€_-;\-* #\ ##0\ _€_-;_-* &quot;-&quot;??\ _€_-;_-@_-">
                        <c:v>2464.058</c:v>
                      </c:pt>
                      <c:pt idx="3" formatCode="_-* #\ ##0\ _€_-;\-* #\ ##0\ _€_-;_-* &quot;-&quot;??\ _€_-;_-@_-">
                        <c:v>2779.8989999999999</c:v>
                      </c:pt>
                      <c:pt idx="4" formatCode="_-* #\ ##0\ _€_-;\-* #\ ##0\ _€_-;_-* &quot;-&quot;??\ _€_-;_-@_-">
                        <c:v>3585.6790000000001</c:v>
                      </c:pt>
                      <c:pt idx="5" formatCode="_-* #\ ##0\ _€_-;\-* #\ ##0\ _€_-;_-* &quot;-&quot;??\ _€_-;_-@_-">
                        <c:v>4010.9139999999998</c:v>
                      </c:pt>
                      <c:pt idx="6" formatCode="_-* #\ ##0\ _€_-;\-* #\ ##0\ _€_-;_-* &quot;-&quot;??\ _€_-;_-@_-">
                        <c:v>4572.2929999999997</c:v>
                      </c:pt>
                      <c:pt idx="7" formatCode="_-* #\ ##0\ _€_-;\-* #\ ##0\ _€_-;_-* &quot;-&quot;??\ _€_-;_-@_-">
                        <c:v>4795.3729999999996</c:v>
                      </c:pt>
                      <c:pt idx="8" formatCode="_-* #\ ##0\ _€_-;\-* #\ ##0\ _€_-;_-* &quot;-&quot;??\ _€_-;_-@_-">
                        <c:v>5433.9929999999995</c:v>
                      </c:pt>
                      <c:pt idx="9" formatCode="_-* #\ ##0\ _€_-;\-* #\ ##0\ _€_-;_-* &quot;-&quot;??\ _€_-;_-@_-">
                        <c:v>5468.9259999999995</c:v>
                      </c:pt>
                      <c:pt idx="10" formatCode="_-* #\ ##0\ _€_-;\-* #\ ##0\ _€_-;_-* &quot;-&quot;??\ _€_-;_-@_-">
                        <c:v>5607.0749999999998</c:v>
                      </c:pt>
                      <c:pt idx="11" formatCode="_-* #\ ##0\ _€_-;\-* #\ ##0\ _€_-;_-* &quot;-&quot;??\ _€_-;_-@_-">
                        <c:v>5500.9590000000007</c:v>
                      </c:pt>
                      <c:pt idx="12" formatCode="_-* #\ ##0\ _€_-;\-* #\ ##0\ _€_-;_-* &quot;-&quot;??\ _€_-;_-@_-">
                        <c:v>5357.7790000000005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1-562B-4EE8-972D-6DEB28023710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opérateur'!$B$39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opérateur'!$C$39:$AM$39</c15:sqref>
                        </c15:fullRef>
                        <c15:formulaRef>
                          <c15:sqref>'Marché par opérateur'!$Y$39:$AK$39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93.731999999999999</c:v>
                      </c:pt>
                      <c:pt idx="1" formatCode="_-* #\ ##0\ _€_-;\-* #\ ##0\ _€_-;_-* &quot;-&quot;??\ _€_-;_-@_-">
                        <c:v>122.03700000000001</c:v>
                      </c:pt>
                      <c:pt idx="2" formatCode="_-* #\ ##0\ _€_-;\-* #\ ##0\ _€_-;_-* &quot;-&quot;??\ _€_-;_-@_-">
                        <c:v>126.005</c:v>
                      </c:pt>
                      <c:pt idx="3" formatCode="_-* #\ ##0\ _€_-;\-* #\ ##0\ _€_-;_-* &quot;-&quot;??\ _€_-;_-@_-">
                        <c:v>139.005</c:v>
                      </c:pt>
                      <c:pt idx="4" formatCode="_-* #\ ##0\ _€_-;\-* #\ ##0\ _€_-;_-* &quot;-&quot;??\ _€_-;_-@_-">
                        <c:v>188.61600000000001</c:v>
                      </c:pt>
                      <c:pt idx="5" formatCode="_-* #\ ##0\ _€_-;\-* #\ ##0\ _€_-;_-* &quot;-&quot;??\ _€_-;_-@_-">
                        <c:v>233.22300000000001</c:v>
                      </c:pt>
                      <c:pt idx="6" formatCode="_-* #\ ##0\ _€_-;\-* #\ ##0\ _€_-;_-* &quot;-&quot;??\ _€_-;_-@_-">
                        <c:v>302.72699999999998</c:v>
                      </c:pt>
                      <c:pt idx="7" formatCode="_-* #\ ##0\ _€_-;\-* #\ ##0\ _€_-;_-* &quot;-&quot;??\ _€_-;_-@_-">
                        <c:v>392.11599999999999</c:v>
                      </c:pt>
                      <c:pt idx="8" formatCode="_-* #\ ##0\ _€_-;\-* #\ ##0\ _€_-;_-* &quot;-&quot;??\ _€_-;_-@_-">
                        <c:v>513.048</c:v>
                      </c:pt>
                      <c:pt idx="9" formatCode="_-* #\ ##0\ _€_-;\-* #\ ##0\ _€_-;_-* &quot;-&quot;??\ _€_-;_-@_-">
                        <c:v>578.48</c:v>
                      </c:pt>
                      <c:pt idx="10" formatCode="_-* #\ ##0\ _€_-;\-* #\ ##0\ _€_-;_-* &quot;-&quot;??\ _€_-;_-@_-">
                        <c:v>639.91200000000003</c:v>
                      </c:pt>
                      <c:pt idx="11" formatCode="_-* #\ ##0\ _€_-;\-* #\ ##0\ _€_-;_-* &quot;-&quot;??\ _€_-;_-@_-">
                        <c:v>699.654</c:v>
                      </c:pt>
                      <c:pt idx="12" formatCode="_-* #\ ##0\ _€_-;\-* #\ ##0\ _€_-;_-* &quot;-&quot;??\ _€_-;_-@_-">
                        <c:v>697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2-562B-4EE8-972D-6DEB28023710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opérateur'!$B$40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opérateur'!$C$40:$AM$40</c15:sqref>
                        </c15:fullRef>
                        <c15:formulaRef>
                          <c15:sqref>'Marché par opérateur'!$Y$40:$AK$40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>
                        <c:v>1379.336</c:v>
                      </c:pt>
                      <c:pt idx="1">
                        <c:v>2028.4390000000001</c:v>
                      </c:pt>
                      <c:pt idx="2">
                        <c:v>2338.0529999999999</c:v>
                      </c:pt>
                      <c:pt idx="3">
                        <c:v>2640.8939999999998</c:v>
                      </c:pt>
                      <c:pt idx="4">
                        <c:v>3397.0630000000001</c:v>
                      </c:pt>
                      <c:pt idx="5">
                        <c:v>3777.6909999999998</c:v>
                      </c:pt>
                      <c:pt idx="6">
                        <c:v>4269.5659999999998</c:v>
                      </c:pt>
                      <c:pt idx="7">
                        <c:v>4403.2569999999996</c:v>
                      </c:pt>
                      <c:pt idx="8">
                        <c:v>4920.9449999999997</c:v>
                      </c:pt>
                      <c:pt idx="9">
                        <c:v>4890.4459999999999</c:v>
                      </c:pt>
                      <c:pt idx="10">
                        <c:v>4967.1629999999996</c:v>
                      </c:pt>
                      <c:pt idx="11">
                        <c:v>4801.3050000000003</c:v>
                      </c:pt>
                      <c:pt idx="12">
                        <c:v>4660.7790000000005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3-562B-4EE8-972D-6DEB28023710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opérateur'!$C$41:$AM$41</c15:sqref>
                        </c15:fullRef>
                        <c15:formulaRef>
                          <c15:sqref>'Marché par opérateur'!$Y$41:$AK$41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4-562B-4EE8-972D-6DEB28023710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opérateur'!$B$42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Retrait d'Argent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opérateur'!$C$42:$AM$42</c15:sqref>
                        </c15:fullRef>
                        <c15:formulaRef>
                          <c15:sqref>'Marché par opérateur'!$Y$42:$AK$42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5-562B-4EE8-972D-6DEB28023710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opérateur'!$B$43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opérateur'!$C$43:$AM$43</c15:sqref>
                        </c15:fullRef>
                        <c15:formulaRef>
                          <c15:sqref>'Marché par opérateur'!$Y$43:$AK$43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6.3630463766777903E-2</c:v>
                      </c:pt>
                      <c:pt idx="1" formatCode="0%">
                        <c:v>5.6748831421508543E-2</c:v>
                      </c:pt>
                      <c:pt idx="2" formatCode="0%">
                        <c:v>5.1137189140840027E-2</c:v>
                      </c:pt>
                      <c:pt idx="3" formatCode="0%">
                        <c:v>5.0003615239258691E-2</c:v>
                      </c:pt>
                      <c:pt idx="4" formatCode="0%">
                        <c:v>5.2602589356158205E-2</c:v>
                      </c:pt>
                      <c:pt idx="5" formatCode="0%">
                        <c:v>5.8147095649520288E-2</c:v>
                      </c:pt>
                      <c:pt idx="6" formatCode="0%">
                        <c:v>6.6209011539724166E-2</c:v>
                      </c:pt>
                      <c:pt idx="7" formatCode="0%">
                        <c:v>8.1769655874527392E-2</c:v>
                      </c:pt>
                      <c:pt idx="8" formatCode="0%">
                        <c:v>9.4414549301038861E-2</c:v>
                      </c:pt>
                      <c:pt idx="9" formatCode="0%">
                        <c:v>0.10577579583267356</c:v>
                      </c:pt>
                      <c:pt idx="10" formatCode="0%">
                        <c:v>0.11412581426144648</c:v>
                      </c:pt>
                      <c:pt idx="11" formatCode="0%">
                        <c:v>0.12718764128218368</c:v>
                      </c:pt>
                      <c:pt idx="12" formatCode="0%">
                        <c:v>0.13009121876807533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6-562B-4EE8-972D-6DEB28023710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opérateur'!$B$44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opérateur'!$C$44:$AM$44</c15:sqref>
                        </c15:fullRef>
                        <c15:formulaRef>
                          <c15:sqref>'Marché par opérateur'!$Y$44:$AK$44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0.93636953623322217</c:v>
                      </c:pt>
                      <c:pt idx="1" formatCode="0%">
                        <c:v>0.94325116857849145</c:v>
                      </c:pt>
                      <c:pt idx="2" formatCode="0%">
                        <c:v>0.94886281085915991</c:v>
                      </c:pt>
                      <c:pt idx="3" formatCode="0%">
                        <c:v>0.94999638476074122</c:v>
                      </c:pt>
                      <c:pt idx="4" formatCode="0%">
                        <c:v>0.94739741064384175</c:v>
                      </c:pt>
                      <c:pt idx="5" formatCode="0%">
                        <c:v>0.94185290435047975</c:v>
                      </c:pt>
                      <c:pt idx="6" formatCode="0%">
                        <c:v>0.93379098846027586</c:v>
                      </c:pt>
                      <c:pt idx="7" formatCode="0%">
                        <c:v>0.91823034412547266</c:v>
                      </c:pt>
                      <c:pt idx="8" formatCode="0%">
                        <c:v>0.90558545069896124</c:v>
                      </c:pt>
                      <c:pt idx="9" formatCode="0%">
                        <c:v>0.89422420416732651</c:v>
                      </c:pt>
                      <c:pt idx="10" formatCode="0%">
                        <c:v>0.88587418573855348</c:v>
                      </c:pt>
                      <c:pt idx="11" formatCode="0%">
                        <c:v>0.87281235871781626</c:v>
                      </c:pt>
                      <c:pt idx="12" formatCode="0%">
                        <c:v>0.86990878123192461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7-562B-4EE8-972D-6DEB28023710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opérateur'!$C$45:$AM$45</c15:sqref>
                        </c15:fullRef>
                        <c15:formulaRef>
                          <c15:sqref>'Marché par opérateur'!$Y$45:$AK$45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8-562B-4EE8-972D-6DEB28023710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opérateur'!$B$46</c15:sqref>
                        </c15:formulaRef>
                      </c:ext>
                    </c:extLst>
                    <c:strCache>
                      <c:ptCount val="1"/>
                      <c:pt idx="0">
                        <c:v>Volume Envoi d'Argent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opérateur'!$C$46:$AM$46</c15:sqref>
                        </c15:fullRef>
                        <c15:formulaRef>
                          <c15:sqref>'Marché par opérateur'!$Y$46:$AK$46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543.17200000000003</c:v>
                      </c:pt>
                      <c:pt idx="1" formatCode="_-* #\ ##0\ _€_-;\-* #\ ##0\ _€_-;_-* &quot;-&quot;??\ _€_-;_-@_-">
                        <c:v>867.34300000000007</c:v>
                      </c:pt>
                      <c:pt idx="2" formatCode="_-* #\ ##0\ _€_-;\-* #\ ##0\ _€_-;_-* &quot;-&quot;??\ _€_-;_-@_-">
                        <c:v>935.74699999999996</c:v>
                      </c:pt>
                      <c:pt idx="3" formatCode="_-* #\ ##0\ _€_-;\-* #\ ##0\ _€_-;_-* &quot;-&quot;??\ _€_-;_-@_-">
                        <c:v>1106.1969999999999</c:v>
                      </c:pt>
                      <c:pt idx="4" formatCode="_-* #\ ##0\ _€_-;\-* #\ ##0\ _€_-;_-* &quot;-&quot;??\ _€_-;_-@_-">
                        <c:v>1421.1179999999999</c:v>
                      </c:pt>
                      <c:pt idx="5" formatCode="_-* #\ ##0\ _€_-;\-* #\ ##0\ _€_-;_-* &quot;-&quot;??\ _€_-;_-@_-">
                        <c:v>1558.595</c:v>
                      </c:pt>
                      <c:pt idx="6" formatCode="_-* #\ ##0\ _€_-;\-* #\ ##0\ _€_-;_-* &quot;-&quot;??\ _€_-;_-@_-">
                        <c:v>1788.9569999999999</c:v>
                      </c:pt>
                      <c:pt idx="7" formatCode="_-* #\ ##0\ _€_-;\-* #\ ##0\ _€_-;_-* &quot;-&quot;??\ _€_-;_-@_-">
                        <c:v>1865.03</c:v>
                      </c:pt>
                      <c:pt idx="8" formatCode="_-* #\ ##0\ _€_-;\-* #\ ##0\ _€_-;_-* &quot;-&quot;??\ _€_-;_-@_-">
                        <c:v>2134.0370000000003</c:v>
                      </c:pt>
                      <c:pt idx="9" formatCode="_-* #\ ##0\ _€_-;\-* #\ ##0\ _€_-;_-* &quot;-&quot;??\ _€_-;_-@_-">
                        <c:v>2199.0450000000001</c:v>
                      </c:pt>
                      <c:pt idx="10" formatCode="_-* #\ ##0\ _€_-;\-* #\ ##0\ _€_-;_-* &quot;-&quot;??\ _€_-;_-@_-">
                        <c:v>2262.8910000000001</c:v>
                      </c:pt>
                      <c:pt idx="11" formatCode="_-* #\ ##0\ _€_-;\-* #\ ##0\ _€_-;_-* &quot;-&quot;??\ _€_-;_-@_-">
                        <c:v>2073.2619999999997</c:v>
                      </c:pt>
                      <c:pt idx="12" formatCode="_-* #\ ##0\ _€_-;\-* #\ ##0\ _€_-;_-* &quot;-&quot;??\ _€_-;_-@_-">
                        <c:v>1988.384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9-562B-4EE8-972D-6DEB28023710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opérateur'!$B$47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opérateur'!$C$47:$AM$47</c15:sqref>
                        </c15:fullRef>
                        <c15:formulaRef>
                          <c15:sqref>'Marché par opérateur'!$Y$47:$AK$47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46.476999999999997</c:v>
                      </c:pt>
                      <c:pt idx="1" formatCode="_-* #\ ##0\ _€_-;\-* #\ ##0\ _€_-;_-* &quot;-&quot;??\ _€_-;_-@_-">
                        <c:v>56.421999999999997</c:v>
                      </c:pt>
                      <c:pt idx="2" formatCode="_-* #\ ##0\ _€_-;\-* #\ ##0\ _€_-;_-* &quot;-&quot;??\ _€_-;_-@_-">
                        <c:v>46.319000000000003</c:v>
                      </c:pt>
                      <c:pt idx="3" formatCode="_-* #\ ##0\ _€_-;\-* #\ ##0\ _€_-;_-* &quot;-&quot;??\ _€_-;_-@_-">
                        <c:v>47.173999999999999</c:v>
                      </c:pt>
                      <c:pt idx="4" formatCode="_-* #\ ##0\ _€_-;\-* #\ ##0\ _€_-;_-* &quot;-&quot;??\ _€_-;_-@_-">
                        <c:v>65.105000000000004</c:v>
                      </c:pt>
                      <c:pt idx="5" formatCode="_-* #\ ##0\ _€_-;\-* #\ ##0\ _€_-;_-* &quot;-&quot;??\ _€_-;_-@_-">
                        <c:v>72.992000000000004</c:v>
                      </c:pt>
                      <c:pt idx="6" formatCode="_-* #\ ##0\ _€_-;\-* #\ ##0\ _€_-;_-* &quot;-&quot;??\ _€_-;_-@_-">
                        <c:v>94.63</c:v>
                      </c:pt>
                      <c:pt idx="7" formatCode="_-* #\ ##0\ _€_-;\-* #\ ##0\ _€_-;_-* &quot;-&quot;??\ _€_-;_-@_-">
                        <c:v>121.504</c:v>
                      </c:pt>
                      <c:pt idx="8" formatCode="_-* #\ ##0\ _€_-;\-* #\ ##0\ _€_-;_-* &quot;-&quot;??\ _€_-;_-@_-">
                        <c:v>159.77000000000001</c:v>
                      </c:pt>
                      <c:pt idx="9" formatCode="_-* #\ ##0\ _€_-;\-* #\ ##0\ _€_-;_-* &quot;-&quot;??\ _€_-;_-@_-">
                        <c:v>184.65299999999999</c:v>
                      </c:pt>
                      <c:pt idx="10" formatCode="_-* #\ ##0\ _€_-;\-* #\ ##0\ _€_-;_-* &quot;-&quot;??\ _€_-;_-@_-">
                        <c:v>223.405</c:v>
                      </c:pt>
                      <c:pt idx="11" formatCode="_-* #\ ##0\ _€_-;\-* #\ ##0\ _€_-;_-* &quot;-&quot;??\ _€_-;_-@_-">
                        <c:v>223.125</c:v>
                      </c:pt>
                      <c:pt idx="12" formatCode="_-* #\ ##0\ _€_-;\-* #\ ##0\ _€_-;_-* &quot;-&quot;??\ _€_-;_-@_-">
                        <c:v>202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A-562B-4EE8-972D-6DEB28023710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opérateur'!$B$48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opérateur'!$C$48:$AM$48</c15:sqref>
                        </c15:fullRef>
                        <c15:formulaRef>
                          <c15:sqref>'Marché par opérateur'!$Y$48:$AK$48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496.69499999999999</c:v>
                      </c:pt>
                      <c:pt idx="1" formatCode="_-* #\ ##0\ _€_-;\-* #\ ##0\ _€_-;_-* &quot;-&quot;??\ _€_-;_-@_-">
                        <c:v>810.92100000000005</c:v>
                      </c:pt>
                      <c:pt idx="2" formatCode="_-* #\ ##0\ _€_-;\-* #\ ##0\ _€_-;_-* &quot;-&quot;??\ _€_-;_-@_-">
                        <c:v>889.428</c:v>
                      </c:pt>
                      <c:pt idx="3" formatCode="_-* #\ ##0\ _€_-;\-* #\ ##0\ _€_-;_-* &quot;-&quot;??\ _€_-;_-@_-">
                        <c:v>1059.0229999999999</c:v>
                      </c:pt>
                      <c:pt idx="4" formatCode="_-* #\ ##0\ _€_-;\-* #\ ##0\ _€_-;_-* &quot;-&quot;??\ _€_-;_-@_-">
                        <c:v>1356.0129999999999</c:v>
                      </c:pt>
                      <c:pt idx="5" formatCode="_-* #\ ##0\ _€_-;\-* #\ ##0\ _€_-;_-* &quot;-&quot;??\ _€_-;_-@_-">
                        <c:v>1485.6030000000001</c:v>
                      </c:pt>
                      <c:pt idx="6" formatCode="_-* #\ ##0\ _€_-;\-* #\ ##0\ _€_-;_-* &quot;-&quot;??\ _€_-;_-@_-">
                        <c:v>1694.327</c:v>
                      </c:pt>
                      <c:pt idx="7" formatCode="_-* #\ ##0\ _€_-;\-* #\ ##0\ _€_-;_-* &quot;-&quot;??\ _€_-;_-@_-">
                        <c:v>1743.5260000000001</c:v>
                      </c:pt>
                      <c:pt idx="8" formatCode="_-* #\ ##0\ _€_-;\-* #\ ##0\ _€_-;_-* &quot;-&quot;??\ _€_-;_-@_-">
                        <c:v>1974.2670000000001</c:v>
                      </c:pt>
                      <c:pt idx="9" formatCode="_-* #\ ##0\ _€_-;\-* #\ ##0\ _€_-;_-* &quot;-&quot;??\ _€_-;_-@_-">
                        <c:v>2014.3920000000001</c:v>
                      </c:pt>
                      <c:pt idx="10" formatCode="_-* #\ ##0\ _€_-;\-* #\ ##0\ _€_-;_-* &quot;-&quot;??\ _€_-;_-@_-">
                        <c:v>2039.4860000000001</c:v>
                      </c:pt>
                      <c:pt idx="11" formatCode="_-* #\ ##0\ _€_-;\-* #\ ##0\ _€_-;_-* &quot;-&quot;??\ _€_-;_-@_-">
                        <c:v>1850.1369999999999</c:v>
                      </c:pt>
                      <c:pt idx="12" formatCode="_-* #\ ##0\ _€_-;\-* #\ ##0\ _€_-;_-* &quot;-&quot;??\ _€_-;_-@_-">
                        <c:v>1786.384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B-562B-4EE8-972D-6DEB28023710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opérateur'!$C$49:$AM$49</c15:sqref>
                        </c15:fullRef>
                        <c15:formulaRef>
                          <c15:sqref>'Marché par opérateur'!$Y$49:$AK$49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C-562B-4EE8-972D-6DEB28023710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opérateur'!$B$50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Envoi d'Argent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opérateur'!$C$50:$AM$50</c15:sqref>
                        </c15:fullRef>
                        <c15:formulaRef>
                          <c15:sqref>'Marché par opérateur'!$Y$50:$AK$50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D-562B-4EE8-972D-6DEB28023710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opérateur'!$B$51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opérateur'!$C$51:$AM$51</c15:sqref>
                        </c15:fullRef>
                        <c15:formulaRef>
                          <c15:sqref>'Marché par opérateur'!$Y$51:$AK$51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8.5565898094894427E-2</c:v>
                      </c:pt>
                      <c:pt idx="1" formatCode="0%">
                        <c:v>6.5051542469357557E-2</c:v>
                      </c:pt>
                      <c:pt idx="2" formatCode="0%">
                        <c:v>4.949949078116201E-2</c:v>
                      </c:pt>
                      <c:pt idx="3" formatCode="0%">
                        <c:v>4.2645206956807881E-2</c:v>
                      </c:pt>
                      <c:pt idx="4" formatCode="0%">
                        <c:v>4.5812522253605971E-2</c:v>
                      </c:pt>
                      <c:pt idx="5" formatCode="0%">
                        <c:v>4.6831922340312915E-2</c:v>
                      </c:pt>
                      <c:pt idx="6" formatCode="0%">
                        <c:v>5.2896743745098403E-2</c:v>
                      </c:pt>
                      <c:pt idx="7" formatCode="0%">
                        <c:v>6.5148549889277929E-2</c:v>
                      </c:pt>
                      <c:pt idx="8" formatCode="0%">
                        <c:v>7.4867492925380391E-2</c:v>
                      </c:pt>
                      <c:pt idx="9" formatCode="0%">
                        <c:v>8.3969632272190869E-2</c:v>
                      </c:pt>
                      <c:pt idx="10" formatCode="0%">
                        <c:v>9.8725479928109663E-2</c:v>
                      </c:pt>
                      <c:pt idx="11" formatCode="0%">
                        <c:v>0.10762026217622279</c:v>
                      </c:pt>
                      <c:pt idx="12" formatCode="0%">
                        <c:v>0.10159003492283181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E-562B-4EE8-972D-6DEB28023710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opérateur'!$B$52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opérateur'!$C$52:$AM$52</c15:sqref>
                        </c15:fullRef>
                        <c15:formulaRef>
                          <c15:sqref>'Marché par opérateur'!$Y$52:$AK$52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0.91443410190510555</c:v>
                      </c:pt>
                      <c:pt idx="1" formatCode="0%">
                        <c:v>0.93494845753064237</c:v>
                      </c:pt>
                      <c:pt idx="2" formatCode="0%">
                        <c:v>0.950500509218838</c:v>
                      </c:pt>
                      <c:pt idx="3" formatCode="0%">
                        <c:v>0.95735479304319215</c:v>
                      </c:pt>
                      <c:pt idx="4" formatCode="0%">
                        <c:v>0.95418747774639401</c:v>
                      </c:pt>
                      <c:pt idx="5" formatCode="0%">
                        <c:v>0.95316807765968714</c:v>
                      </c:pt>
                      <c:pt idx="6" formatCode="0%">
                        <c:v>0.94710325625490166</c:v>
                      </c:pt>
                      <c:pt idx="7" formatCode="0%">
                        <c:v>0.93485145011072213</c:v>
                      </c:pt>
                      <c:pt idx="8" formatCode="0%">
                        <c:v>0.92513250707461947</c:v>
                      </c:pt>
                      <c:pt idx="9" formatCode="0%">
                        <c:v>0.9160303677278091</c:v>
                      </c:pt>
                      <c:pt idx="10" formatCode="0%">
                        <c:v>0.90127452007189035</c:v>
                      </c:pt>
                      <c:pt idx="11" formatCode="0%">
                        <c:v>0.89237973782377733</c:v>
                      </c:pt>
                      <c:pt idx="12" formatCode="0%">
                        <c:v>0.89840996507716819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F-562B-4EE8-972D-6DEB28023710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opérateur'!$C$53:$AM$53</c15:sqref>
                        </c15:fullRef>
                        <c15:formulaRef>
                          <c15:sqref>'Marché par opérateur'!$Y$53:$AK$53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0-562B-4EE8-972D-6DEB28023710}"/>
                  </c:ext>
                </c:extLst>
              </c15:ser>
            </c15:filteredLineSeries>
            <c15:filteredLineSeries>
              <c15:ser>
                <c:idx val="49"/>
                <c:order val="4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opérateur'!$B$54</c15:sqref>
                        </c15:formulaRef>
                      </c:ext>
                    </c:extLst>
                    <c:strCache>
                      <c:ptCount val="1"/>
                      <c:pt idx="0">
                        <c:v>Volume Réception d'Argent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opérateur'!$C$54:$AM$54</c15:sqref>
                        </c15:fullRef>
                        <c15:formulaRef>
                          <c15:sqref>'Marché par opérateur'!$Y$54:$AK$54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0</c:v>
                      </c:pt>
                      <c:pt idx="1" formatCode="_-* #\ ##0\ _€_-;\-* #\ ##0\ _€_-;_-* &quot;-&quot;??\ _€_-;_-@_-">
                        <c:v>0</c:v>
                      </c:pt>
                      <c:pt idx="2" formatCode="_-* #\ ##0\ _€_-;\-* #\ ##0\ _€_-;_-* &quot;-&quot;??\ _€_-;_-@_-">
                        <c:v>0</c:v>
                      </c:pt>
                      <c:pt idx="3" formatCode="_-* #\ ##0\ _€_-;\-* #\ ##0\ _€_-;_-* &quot;-&quot;??\ _€_-;_-@_-">
                        <c:v>0</c:v>
                      </c:pt>
                      <c:pt idx="4" formatCode="_-* #\ ##0\ _€_-;\-* #\ ##0\ _€_-;_-* &quot;-&quot;??\ _€_-;_-@_-">
                        <c:v>0</c:v>
                      </c:pt>
                      <c:pt idx="5" formatCode="_-* #\ ##0\ _€_-;\-* #\ ##0\ _€_-;_-* &quot;-&quot;??\ _€_-;_-@_-">
                        <c:v>0</c:v>
                      </c:pt>
                      <c:pt idx="6" formatCode="_-* #\ ##0\ _€_-;\-* #\ ##0\ _€_-;_-* &quot;-&quot;??\ _€_-;_-@_-">
                        <c:v>0</c:v>
                      </c:pt>
                      <c:pt idx="7" formatCode="_-* #\ ##0\ _€_-;\-* #\ ##0\ _€_-;_-* &quot;-&quot;??\ _€_-;_-@_-">
                        <c:v>0</c:v>
                      </c:pt>
                      <c:pt idx="8" formatCode="_-* #\ ##0\ _€_-;\-* #\ ##0\ _€_-;_-* &quot;-&quot;??\ _€_-;_-@_-">
                        <c:v>0</c:v>
                      </c:pt>
                      <c:pt idx="9" formatCode="_-* #\ ##0\ _€_-;\-* #\ ##0\ _€_-;_-* &quot;-&quot;??\ _€_-;_-@_-">
                        <c:v>0</c:v>
                      </c:pt>
                      <c:pt idx="10" formatCode="_-* #\ ##0\ _€_-;\-* #\ ##0\ _€_-;_-* &quot;-&quot;??\ _€_-;_-@_-">
                        <c:v>0</c:v>
                      </c:pt>
                      <c:pt idx="11" formatCode="_-* #\ ##0\ _€_-;\-* #\ ##0\ _€_-;_-* &quot;-&quot;??\ _€_-;_-@_-">
                        <c:v>0</c:v>
                      </c:pt>
                      <c:pt idx="12" formatCode="_-* #\ ##0\ _€_-;\-* #\ ##0\ _€_-;_-* &quot;-&quot;??\ _€_-;_-@_-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1-562B-4EE8-972D-6DEB28023710}"/>
                  </c:ext>
                </c:extLst>
              </c15:ser>
            </c15:filteredLineSeries>
            <c15:filteredLineSeries>
              <c15:ser>
                <c:idx val="50"/>
                <c:order val="5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opérateur'!$B$55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opérateur'!$C$55:$AM$55</c15:sqref>
                        </c15:fullRef>
                        <c15:formulaRef>
                          <c15:sqref>'Marché par opérateur'!$Y$55:$AK$55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0</c:v>
                      </c:pt>
                      <c:pt idx="1" formatCode="_-* #\ ##0\ _€_-;\-* #\ ##0\ _€_-;_-* &quot;-&quot;??\ _€_-;_-@_-">
                        <c:v>0</c:v>
                      </c:pt>
                      <c:pt idx="2" formatCode="_-* #\ ##0\ _€_-;\-* #\ ##0\ _€_-;_-* &quot;-&quot;??\ _€_-;_-@_-">
                        <c:v>0</c:v>
                      </c:pt>
                      <c:pt idx="3" formatCode="_-* #\ ##0\ _€_-;\-* #\ ##0\ _€_-;_-* &quot;-&quot;??\ _€_-;_-@_-">
                        <c:v>0</c:v>
                      </c:pt>
                      <c:pt idx="4" formatCode="_-* #\ ##0\ _€_-;\-* #\ ##0\ _€_-;_-* &quot;-&quot;??\ _€_-;_-@_-">
                        <c:v>0</c:v>
                      </c:pt>
                      <c:pt idx="5" formatCode="_-* #\ ##0\ _€_-;\-* #\ ##0\ _€_-;_-* &quot;-&quot;??\ _€_-;_-@_-">
                        <c:v>0</c:v>
                      </c:pt>
                      <c:pt idx="6" formatCode="_-* #\ ##0\ _€_-;\-* #\ ##0\ _€_-;_-* &quot;-&quot;??\ _€_-;_-@_-">
                        <c:v>0</c:v>
                      </c:pt>
                      <c:pt idx="7" formatCode="_-* #\ ##0\ _€_-;\-* #\ ##0\ _€_-;_-* &quot;-&quot;??\ _€_-;_-@_-">
                        <c:v>0</c:v>
                      </c:pt>
                      <c:pt idx="8" formatCode="_-* #\ ##0\ _€_-;\-* #\ ##0\ _€_-;_-* &quot;-&quot;??\ _€_-;_-@_-">
                        <c:v>0</c:v>
                      </c:pt>
                      <c:pt idx="9" formatCode="_-* #\ ##0\ _€_-;\-* #\ ##0\ _€_-;_-* &quot;-&quot;??\ _€_-;_-@_-">
                        <c:v>0</c:v>
                      </c:pt>
                      <c:pt idx="10" formatCode="_-* #\ ##0\ _€_-;\-* #\ ##0\ _€_-;_-* &quot;-&quot;??\ _€_-;_-@_-">
                        <c:v>0</c:v>
                      </c:pt>
                      <c:pt idx="11" formatCode="_-* #\ ##0\ _€_-;\-* #\ ##0\ _€_-;_-* &quot;-&quot;??\ _€_-;_-@_-">
                        <c:v>0</c:v>
                      </c:pt>
                      <c:pt idx="12" formatCode="_-* #\ ##0\ _€_-;\-* #\ ##0\ _€_-;_-* &quot;-&quot;??\ _€_-;_-@_-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2-562B-4EE8-972D-6DEB28023710}"/>
                  </c:ext>
                </c:extLst>
              </c15:ser>
            </c15:filteredLineSeries>
            <c15:filteredLineSeries>
              <c15:ser>
                <c:idx val="51"/>
                <c:order val="5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opérateur'!$B$56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opérateur'!$C$56:$AM$56</c15:sqref>
                        </c15:fullRef>
                        <c15:formulaRef>
                          <c15:sqref>'Marché par opérateur'!$Y$56:$AK$56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0</c:v>
                      </c:pt>
                      <c:pt idx="1" formatCode="_-* #\ ##0\ _€_-;\-* #\ ##0\ _€_-;_-* &quot;-&quot;??\ _€_-;_-@_-">
                        <c:v>0</c:v>
                      </c:pt>
                      <c:pt idx="2" formatCode="_-* #\ ##0\ _€_-;\-* #\ ##0\ _€_-;_-* &quot;-&quot;??\ _€_-;_-@_-">
                        <c:v>0</c:v>
                      </c:pt>
                      <c:pt idx="3" formatCode="_-* #\ ##0\ _€_-;\-* #\ ##0\ _€_-;_-* &quot;-&quot;??\ _€_-;_-@_-">
                        <c:v>0</c:v>
                      </c:pt>
                      <c:pt idx="4" formatCode="_-* #\ ##0\ _€_-;\-* #\ ##0\ _€_-;_-* &quot;-&quot;??\ _€_-;_-@_-">
                        <c:v>0</c:v>
                      </c:pt>
                      <c:pt idx="5" formatCode="_-* #\ ##0\ _€_-;\-* #\ ##0\ _€_-;_-* &quot;-&quot;??\ _€_-;_-@_-">
                        <c:v>0</c:v>
                      </c:pt>
                      <c:pt idx="6" formatCode="_-* #\ ##0\ _€_-;\-* #\ ##0\ _€_-;_-* &quot;-&quot;??\ _€_-;_-@_-">
                        <c:v>0</c:v>
                      </c:pt>
                      <c:pt idx="7" formatCode="_-* #\ ##0\ _€_-;\-* #\ ##0\ _€_-;_-* &quot;-&quot;??\ _€_-;_-@_-">
                        <c:v>0</c:v>
                      </c:pt>
                      <c:pt idx="8" formatCode="_-* #\ ##0\ _€_-;\-* #\ ##0\ _€_-;_-* &quot;-&quot;??\ _€_-;_-@_-">
                        <c:v>0</c:v>
                      </c:pt>
                      <c:pt idx="9" formatCode="_-* #\ ##0\ _€_-;\-* #\ ##0\ _€_-;_-* &quot;-&quot;??\ _€_-;_-@_-">
                        <c:v>0</c:v>
                      </c:pt>
                      <c:pt idx="10" formatCode="_-* #\ ##0\ _€_-;\-* #\ ##0\ _€_-;_-* &quot;-&quot;??\ _€_-;_-@_-">
                        <c:v>0</c:v>
                      </c:pt>
                      <c:pt idx="11" formatCode="_-* #\ ##0\ _€_-;\-* #\ ##0\ _€_-;_-* &quot;-&quot;??\ _€_-;_-@_-">
                        <c:v>0</c:v>
                      </c:pt>
                      <c:pt idx="12" formatCode="_-* #\ ##0\ _€_-;\-* #\ ##0\ _€_-;_-* &quot;-&quot;??\ _€_-;_-@_-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3-562B-4EE8-972D-6DEB28023710}"/>
                  </c:ext>
                </c:extLst>
              </c15:ser>
            </c15:filteredLineSeries>
            <c15:filteredLineSeries>
              <c15:ser>
                <c:idx val="52"/>
                <c:order val="5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opérateur'!$C$57:$AM$57</c15:sqref>
                        </c15:fullRef>
                        <c15:formulaRef>
                          <c15:sqref>'Marché par opérateur'!$Y$57:$AK$57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4-562B-4EE8-972D-6DEB28023710}"/>
                  </c:ext>
                </c:extLst>
              </c15:ser>
            </c15:filteredLineSeries>
            <c15:filteredLineSeries>
              <c15:ser>
                <c:idx val="53"/>
                <c:order val="5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opérateur'!$B$58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Envoi d'Argent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opérateur'!$C$58:$AM$58</c15:sqref>
                        </c15:fullRef>
                        <c15:formulaRef>
                          <c15:sqref>'Marché par opérateur'!$Y$58:$AK$58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5-562B-4EE8-972D-6DEB28023710}"/>
                  </c:ext>
                </c:extLst>
              </c15:ser>
            </c15:filteredLineSeries>
            <c15:filteredLineSeries>
              <c15:ser>
                <c:idx val="54"/>
                <c:order val="5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opérateur'!$B$59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opérateur'!$C$59:$AM$59</c15:sqref>
                        </c15:fullRef>
                        <c15:formulaRef>
                          <c15:sqref>'Marché par opérateur'!$Y$59:$AK$59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  <c:pt idx="6" formatCode="0%">
                        <c:v>0</c:v>
                      </c:pt>
                      <c:pt idx="7" formatCode="0%">
                        <c:v>0</c:v>
                      </c:pt>
                      <c:pt idx="8" formatCode="0%">
                        <c:v>0</c:v>
                      </c:pt>
                      <c:pt idx="9" formatCode="0%">
                        <c:v>0</c:v>
                      </c:pt>
                      <c:pt idx="10" formatCode="0%">
                        <c:v>0</c:v>
                      </c:pt>
                      <c:pt idx="11" formatCode="0%">
                        <c:v>0</c:v>
                      </c:pt>
                      <c:pt idx="12" formatCode="0%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6-562B-4EE8-972D-6DEB28023710}"/>
                  </c:ext>
                </c:extLst>
              </c15:ser>
            </c15:filteredLineSeries>
            <c15:filteredLineSeries>
              <c15:ser>
                <c:idx val="55"/>
                <c:order val="5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opérateur'!$B$60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opérateur'!$C$60:$AM$60</c15:sqref>
                        </c15:fullRef>
                        <c15:formulaRef>
                          <c15:sqref>'Marché par opérateur'!$Y$60:$AK$60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  <c:pt idx="6" formatCode="0%">
                        <c:v>0</c:v>
                      </c:pt>
                      <c:pt idx="7" formatCode="0%">
                        <c:v>0</c:v>
                      </c:pt>
                      <c:pt idx="8" formatCode="0%">
                        <c:v>0</c:v>
                      </c:pt>
                      <c:pt idx="9" formatCode="0%">
                        <c:v>0</c:v>
                      </c:pt>
                      <c:pt idx="10" formatCode="0%">
                        <c:v>0</c:v>
                      </c:pt>
                      <c:pt idx="11" formatCode="0%">
                        <c:v>0</c:v>
                      </c:pt>
                      <c:pt idx="12" formatCode="0%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7-562B-4EE8-972D-6DEB28023710}"/>
                  </c:ext>
                </c:extLst>
              </c15:ser>
            </c15:filteredLineSeries>
            <c15:filteredLineSeries>
              <c15:ser>
                <c:idx val="56"/>
                <c:order val="5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opérateur'!$C$61:$AM$61</c15:sqref>
                        </c15:fullRef>
                        <c15:formulaRef>
                          <c15:sqref>'Marché par opérateur'!$Y$61:$AK$61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8-562B-4EE8-972D-6DEB28023710}"/>
                  </c:ext>
                </c:extLst>
              </c15:ser>
            </c15:filteredLineSeries>
            <c15:filteredLineSeries>
              <c15:ser>
                <c:idx val="57"/>
                <c:order val="5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opérateur'!$B$62</c15:sqref>
                        </c15:formulaRef>
                      </c:ext>
                    </c:extLst>
                    <c:strCache>
                      <c:ptCount val="1"/>
                      <c:pt idx="0">
                        <c:v>Volume Paiement des Services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opérateur'!$C$62:$AM$62</c15:sqref>
                        </c15:fullRef>
                        <c15:formulaRef>
                          <c15:sqref>'Marché par opérateur'!$Y$62:$AK$62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3522.8959999999997</c:v>
                      </c:pt>
                      <c:pt idx="1" formatCode="_-* #\ ##0\ _€_-;\-* #\ ##0\ _€_-;_-* &quot;-&quot;??\ _€_-;_-@_-">
                        <c:v>4920.6479999999992</c:v>
                      </c:pt>
                      <c:pt idx="2" formatCode="_-* #\ ##0\ _€_-;\-* #\ ##0\ _€_-;_-* &quot;-&quot;??\ _€_-;_-@_-">
                        <c:v>5417.7330000000002</c:v>
                      </c:pt>
                      <c:pt idx="3" formatCode="_-* #\ ##0\ _€_-;\-* #\ ##0\ _€_-;_-* &quot;-&quot;??\ _€_-;_-@_-">
                        <c:v>5555.9089999999997</c:v>
                      </c:pt>
                      <c:pt idx="4" formatCode="_-* #\ ##0\ _€_-;\-* #\ ##0\ _€_-;_-* &quot;-&quot;??\ _€_-;_-@_-">
                        <c:v>6916.2359999999999</c:v>
                      </c:pt>
                      <c:pt idx="5" formatCode="_-* #\ ##0\ _€_-;\-* #\ ##0\ _€_-;_-* &quot;-&quot;??\ _€_-;_-@_-">
                        <c:v>7223.4809999999998</c:v>
                      </c:pt>
                      <c:pt idx="6" formatCode="_-* #\ ##0\ _€_-;\-* #\ ##0\ _€_-;_-* &quot;-&quot;??\ _€_-;_-@_-">
                        <c:v>8164.5460000000003</c:v>
                      </c:pt>
                      <c:pt idx="7" formatCode="_-* #\ ##0\ _€_-;\-* #\ ##0\ _€_-;_-* &quot;-&quot;??\ _€_-;_-@_-">
                        <c:v>8245.9349999999995</c:v>
                      </c:pt>
                      <c:pt idx="8" formatCode="_-* #\ ##0\ _€_-;\-* #\ ##0\ _€_-;_-* &quot;-&quot;??\ _€_-;_-@_-">
                        <c:v>8956.2219999999998</c:v>
                      </c:pt>
                      <c:pt idx="9" formatCode="_-* #\ ##0\ _€_-;\-* #\ ##0\ _€_-;_-* &quot;-&quot;??\ _€_-;_-@_-">
                        <c:v>9346.893</c:v>
                      </c:pt>
                      <c:pt idx="10" formatCode="_-* #\ ##0\ _€_-;\-* #\ ##0\ _€_-;_-* &quot;-&quot;??\ _€_-;_-@_-">
                        <c:v>9347.9680141779445</c:v>
                      </c:pt>
                      <c:pt idx="11" formatCode="_-* #\ ##0\ _€_-;\-* #\ ##0\ _€_-;_-* &quot;-&quot;??\ _€_-;_-@_-">
                        <c:v>9549.5123070410136</c:v>
                      </c:pt>
                      <c:pt idx="12" formatCode="_-* #\ ##0\ _€_-;\-* #\ ##0\ _€_-;_-* &quot;-&quot;??\ _€_-;_-@_-">
                        <c:v>9693.8301510384117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9-562B-4EE8-972D-6DEB28023710}"/>
                  </c:ext>
                </c:extLst>
              </c15:ser>
            </c15:filteredLineSeries>
            <c15:filteredLineSeries>
              <c15:ser>
                <c:idx val="58"/>
                <c:order val="5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opérateur'!$B$63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opérateur'!$C$63:$AM$63</c15:sqref>
                        </c15:fullRef>
                        <c15:formulaRef>
                          <c15:sqref>'Marché par opérateur'!$Y$63:$AK$63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56.097999999999999</c:v>
                      </c:pt>
                      <c:pt idx="1" formatCode="_-* #\ ##0\ _€_-;\-* #\ ##0\ _€_-;_-* &quot;-&quot;??\ _€_-;_-@_-">
                        <c:v>66.471000000000004</c:v>
                      </c:pt>
                      <c:pt idx="2" formatCode="_-* #\ ##0\ _€_-;\-* #\ ##0\ _€_-;_-* &quot;-&quot;??\ _€_-;_-@_-">
                        <c:v>60.7</c:v>
                      </c:pt>
                      <c:pt idx="3" formatCode="_-* #\ ##0\ _€_-;\-* #\ ##0\ _€_-;_-* &quot;-&quot;??\ _€_-;_-@_-">
                        <c:v>57.481000000000002</c:v>
                      </c:pt>
                      <c:pt idx="4" formatCode="_-* #\ ##0\ _€_-;\-* #\ ##0\ _€_-;_-* &quot;-&quot;??\ _€_-;_-@_-">
                        <c:v>65.89</c:v>
                      </c:pt>
                      <c:pt idx="5" formatCode="_-* #\ ##0\ _€_-;\-* #\ ##0\ _€_-;_-* &quot;-&quot;??\ _€_-;_-@_-">
                        <c:v>67.3</c:v>
                      </c:pt>
                      <c:pt idx="6" formatCode="_-* #\ ##0\ _€_-;\-* #\ ##0\ _€_-;_-* &quot;-&quot;??\ _€_-;_-@_-">
                        <c:v>118.501</c:v>
                      </c:pt>
                      <c:pt idx="7" formatCode="_-* #\ ##0\ _€_-;\-* #\ ##0\ _€_-;_-* &quot;-&quot;??\ _€_-;_-@_-">
                        <c:v>96.736999999999995</c:v>
                      </c:pt>
                      <c:pt idx="8" formatCode="_-* #\ ##0\ _€_-;\-* #\ ##0\ _€_-;_-* &quot;-&quot;??\ _€_-;_-@_-">
                        <c:v>134.96600000000001</c:v>
                      </c:pt>
                      <c:pt idx="9" formatCode="_-* #\ ##0\ _€_-;\-* #\ ##0\ _€_-;_-* &quot;-&quot;??\ _€_-;_-@_-">
                        <c:v>169.85300000000001</c:v>
                      </c:pt>
                      <c:pt idx="10" formatCode="_-* #\ ##0\ _€_-;\-* #\ ##0\ _€_-;_-* &quot;-&quot;??\ _€_-;_-@_-">
                        <c:v>205.49901417794456</c:v>
                      </c:pt>
                      <c:pt idx="11" formatCode="_-* #\ ##0\ _€_-;\-* #\ ##0\ _€_-;_-* &quot;-&quot;??\ _€_-;_-@_-">
                        <c:v>184.47730704101426</c:v>
                      </c:pt>
                      <c:pt idx="12" formatCode="_-* #\ ##0\ _€_-;\-* #\ ##0\ _€_-;_-* &quot;-&quot;??\ _€_-;_-@_-">
                        <c:v>227.44415103841078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A-562B-4EE8-972D-6DEB28023710}"/>
                  </c:ext>
                </c:extLst>
              </c15:ser>
            </c15:filteredLineSeries>
            <c15:filteredLineSeries>
              <c15:ser>
                <c:idx val="59"/>
                <c:order val="5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opérateur'!$B$64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opérateur'!$C$64:$AM$64</c15:sqref>
                        </c15:fullRef>
                        <c15:formulaRef>
                          <c15:sqref>'Marché par opérateur'!$Y$64:$AK$64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3466.7979999999998</c:v>
                      </c:pt>
                      <c:pt idx="1" formatCode="_-* #\ ##0\ _€_-;\-* #\ ##0\ _€_-;_-* &quot;-&quot;??\ _€_-;_-@_-">
                        <c:v>4854.1769999999997</c:v>
                      </c:pt>
                      <c:pt idx="2" formatCode="_-* #\ ##0\ _€_-;\-* #\ ##0\ _€_-;_-* &quot;-&quot;??\ _€_-;_-@_-">
                        <c:v>5357.0330000000004</c:v>
                      </c:pt>
                      <c:pt idx="3" formatCode="_-* #\ ##0\ _€_-;\-* #\ ##0\ _€_-;_-* &quot;-&quot;??\ _€_-;_-@_-">
                        <c:v>5498.4279999999999</c:v>
                      </c:pt>
                      <c:pt idx="4" formatCode="_-* #\ ##0\ _€_-;\-* #\ ##0\ _€_-;_-* &quot;-&quot;??\ _€_-;_-@_-">
                        <c:v>6850.3459999999995</c:v>
                      </c:pt>
                      <c:pt idx="5" formatCode="_-* #\ ##0\ _€_-;\-* #\ ##0\ _€_-;_-* &quot;-&quot;??\ _€_-;_-@_-">
                        <c:v>7156.1809999999996</c:v>
                      </c:pt>
                      <c:pt idx="6" formatCode="_-* #\ ##0\ _€_-;\-* #\ ##0\ _€_-;_-* &quot;-&quot;??\ _€_-;_-@_-">
                        <c:v>8046.0450000000001</c:v>
                      </c:pt>
                      <c:pt idx="7" formatCode="_-* #\ ##0\ _€_-;\-* #\ ##0\ _€_-;_-* &quot;-&quot;??\ _€_-;_-@_-">
                        <c:v>8149.1980000000003</c:v>
                      </c:pt>
                      <c:pt idx="8" formatCode="_-* #\ ##0\ _€_-;\-* #\ ##0\ _€_-;_-* &quot;-&quot;??\ _€_-;_-@_-">
                        <c:v>8821.2559999999994</c:v>
                      </c:pt>
                      <c:pt idx="9" formatCode="_-* #\ ##0\ _€_-;\-* #\ ##0\ _€_-;_-* &quot;-&quot;??\ _€_-;_-@_-">
                        <c:v>9177.0400000000009</c:v>
                      </c:pt>
                      <c:pt idx="10" formatCode="_-* #\ ##0\ _€_-;\-* #\ ##0\ _€_-;_-* &quot;-&quot;??\ _€_-;_-@_-">
                        <c:v>9142.4689999999991</c:v>
                      </c:pt>
                      <c:pt idx="11" formatCode="_-* #\ ##0\ _€_-;\-* #\ ##0\ _€_-;_-* &quot;-&quot;??\ _€_-;_-@_-">
                        <c:v>9365.0349999999999</c:v>
                      </c:pt>
                      <c:pt idx="12" formatCode="_-* #\ ##0\ _€_-;\-* #\ ##0\ _€_-;_-* &quot;-&quot;??\ _€_-;_-@_-">
                        <c:v>9466.3860000000004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B-562B-4EE8-972D-6DEB28023710}"/>
                  </c:ext>
                </c:extLst>
              </c15:ser>
            </c15:filteredLineSeries>
            <c15:filteredLineSeries>
              <c15:ser>
                <c:idx val="60"/>
                <c:order val="6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opérateur'!$C$65:$AM$65</c15:sqref>
                        </c15:fullRef>
                        <c15:formulaRef>
                          <c15:sqref>'Marché par opérateur'!$Y$65:$AK$65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C-562B-4EE8-972D-6DEB28023710}"/>
                  </c:ext>
                </c:extLst>
              </c15:ser>
            </c15:filteredLineSeries>
            <c15:filteredLineSeries>
              <c15:ser>
                <c:idx val="61"/>
                <c:order val="6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opérateur'!$B$66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Paiement des Services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opérateur'!$C$66:$AM$66</c15:sqref>
                        </c15:fullRef>
                        <c15:formulaRef>
                          <c15:sqref>'Marché par opérateur'!$Y$66:$AK$66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D-562B-4EE8-972D-6DEB28023710}"/>
                  </c:ext>
                </c:extLst>
              </c15:ser>
            </c15:filteredLineSeries>
            <c15:filteredLineSeries>
              <c15:ser>
                <c:idx val="62"/>
                <c:order val="6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opérateur'!$B$67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opérateur'!$C$67:$AM$67</c15:sqref>
                        </c15:fullRef>
                        <c15:formulaRef>
                          <c15:sqref>'Marché par opérateur'!$Y$67:$AK$67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1.5923830848256663E-2</c:v>
                      </c:pt>
                      <c:pt idx="1" formatCode="0%">
                        <c:v>1.3508586673950263E-2</c:v>
                      </c:pt>
                      <c:pt idx="2" formatCode="0%">
                        <c:v>1.1203948219670478E-2</c:v>
                      </c:pt>
                      <c:pt idx="3" formatCode="0%">
                        <c:v>1.0345921792455566E-2</c:v>
                      </c:pt>
                      <c:pt idx="4" formatCode="0%">
                        <c:v>9.5268582506438469E-3</c:v>
                      </c:pt>
                      <c:pt idx="5" formatCode="0%">
                        <c:v>9.3168376853209698E-3</c:v>
                      </c:pt>
                      <c:pt idx="6" formatCode="0%">
                        <c:v>1.4514095456134364E-2</c:v>
                      </c:pt>
                      <c:pt idx="7" formatCode="0%">
                        <c:v>1.1731477388555695E-2</c:v>
                      </c:pt>
                      <c:pt idx="8" formatCode="0%">
                        <c:v>1.5069523734449638E-2</c:v>
                      </c:pt>
                      <c:pt idx="9" formatCode="0%">
                        <c:v>1.8172134847376557E-2</c:v>
                      </c:pt>
                      <c:pt idx="10" formatCode="0%">
                        <c:v>2.1983281699965898E-2</c:v>
                      </c:pt>
                      <c:pt idx="11" formatCode="0%">
                        <c:v>1.9317982019353603E-2</c:v>
                      </c:pt>
                      <c:pt idx="12" formatCode="0%">
                        <c:v>2.3462774516845312E-2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E-562B-4EE8-972D-6DEB28023710}"/>
                  </c:ext>
                </c:extLst>
              </c15:ser>
            </c15:filteredLineSeries>
            <c15:filteredLineSeries>
              <c15:ser>
                <c:idx val="63"/>
                <c:order val="6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opérateur'!$B$68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opérateur'!$C$68:$AM$68</c15:sqref>
                        </c15:fullRef>
                        <c15:formulaRef>
                          <c15:sqref>'Marché par opérateur'!$Y$68:$AK$68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0.98407616915174334</c:v>
                      </c:pt>
                      <c:pt idx="1" formatCode="0%">
                        <c:v>0.98649141332604984</c:v>
                      </c:pt>
                      <c:pt idx="2" formatCode="0%">
                        <c:v>0.98879605178032959</c:v>
                      </c:pt>
                      <c:pt idx="3" formatCode="0%">
                        <c:v>0.98965407820754447</c:v>
                      </c:pt>
                      <c:pt idx="4" formatCode="0%">
                        <c:v>0.99047314174935608</c:v>
                      </c:pt>
                      <c:pt idx="5" formatCode="0%">
                        <c:v>0.99068316231467901</c:v>
                      </c:pt>
                      <c:pt idx="6" formatCode="0%">
                        <c:v>0.98548590454386564</c:v>
                      </c:pt>
                      <c:pt idx="7" formatCode="0%">
                        <c:v>0.98826852261144438</c:v>
                      </c:pt>
                      <c:pt idx="8" formatCode="0%">
                        <c:v>0.9849304762655503</c:v>
                      </c:pt>
                      <c:pt idx="9" formatCode="0%">
                        <c:v>0.98182786515262355</c:v>
                      </c:pt>
                      <c:pt idx="10" formatCode="0%">
                        <c:v>0.978016718300034</c:v>
                      </c:pt>
                      <c:pt idx="11" formatCode="0%">
                        <c:v>0.98068201798064647</c:v>
                      </c:pt>
                      <c:pt idx="12" formatCode="0%">
                        <c:v>0.97653722548315458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F-562B-4EE8-972D-6DEB28023710}"/>
                  </c:ext>
                </c:extLst>
              </c15:ser>
            </c15:filteredLineSeries>
            <c15:filteredLineSeries>
              <c15:ser>
                <c:idx val="64"/>
                <c:order val="6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opérateur'!$C$69:$AM$69</c15:sqref>
                        </c15:fullRef>
                        <c15:formulaRef>
                          <c15:sqref>'Marché par opérateur'!$Y$69:$AK$69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0-562B-4EE8-972D-6DEB28023710}"/>
                  </c:ext>
                </c:extLst>
              </c15:ser>
            </c15:filteredLineSeries>
            <c15:filteredLineSeries>
              <c15:ser>
                <c:idx val="65"/>
                <c:order val="6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opérateur'!$B$70</c15:sqref>
                        </c15:formulaRef>
                      </c:ext>
                    </c:extLst>
                    <c:strCache>
                      <c:ptCount val="1"/>
                      <c:pt idx="0">
                        <c:v>Volume Achat crédit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opérateur'!$C$70:$AM$70</c15:sqref>
                        </c15:fullRef>
                        <c15:formulaRef>
                          <c15:sqref>'Marché par opérateur'!$Y$70:$AK$70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4116.3959999999997</c:v>
                      </c:pt>
                      <c:pt idx="1" formatCode="_-* #\ ##0\ _€_-;\-* #\ ##0\ _€_-;_-* &quot;-&quot;??\ _€_-;_-@_-">
                        <c:v>5628.1769999999997</c:v>
                      </c:pt>
                      <c:pt idx="2" formatCode="_-* #\ ##0\ _€_-;\-* #\ ##0\ _€_-;_-* &quot;-&quot;??\ _€_-;_-@_-">
                        <c:v>6079.8609999999999</c:v>
                      </c:pt>
                      <c:pt idx="3" formatCode="_-* #\ ##0\ _€_-;\-* #\ ##0\ _€_-;_-* &quot;-&quot;??\ _€_-;_-@_-">
                        <c:v>6216.3270000000002</c:v>
                      </c:pt>
                      <c:pt idx="4" formatCode="_-* #\ ##0\ _€_-;\-* #\ ##0\ _€_-;_-* &quot;-&quot;??\ _€_-;_-@_-">
                        <c:v>7729.6549999999997</c:v>
                      </c:pt>
                      <c:pt idx="5" formatCode="_-* #\ ##0\ _€_-;\-* #\ ##0\ _€_-;_-* &quot;-&quot;??\ _€_-;_-@_-">
                        <c:v>8102.6620000000003</c:v>
                      </c:pt>
                      <c:pt idx="6" formatCode="_-* #\ ##0\ _€_-;\-* #\ ##0\ _€_-;_-* &quot;-&quot;??\ _€_-;_-@_-">
                        <c:v>9161.7430000000004</c:v>
                      </c:pt>
                      <c:pt idx="7" formatCode="_-* #\ ##0\ _€_-;\-* #\ ##0\ _€_-;_-* &quot;-&quot;??\ _€_-;_-@_-">
                        <c:v>9433.2240000000002</c:v>
                      </c:pt>
                      <c:pt idx="8" formatCode="_-* #\ ##0\ _€_-;\-* #\ ##0\ _€_-;_-* &quot;-&quot;??\ _€_-;_-@_-">
                        <c:v>9876.4350000000013</c:v>
                      </c:pt>
                      <c:pt idx="9" formatCode="_-* #\ ##0\ _€_-;\-* #\ ##0\ _€_-;_-* &quot;-&quot;??\ _€_-;_-@_-">
                        <c:v>10875.564</c:v>
                      </c:pt>
                      <c:pt idx="10" formatCode="_-* #\ ##0\ _€_-;\-* #\ ##0\ _€_-;_-* &quot;-&quot;??\ _€_-;_-@_-">
                        <c:v>10947.956</c:v>
                      </c:pt>
                      <c:pt idx="11" formatCode="_-* #\ ##0\ _€_-;\-* #\ ##0\ _€_-;_-* &quot;-&quot;??\ _€_-;_-@_-">
                        <c:v>11356.692999999999</c:v>
                      </c:pt>
                      <c:pt idx="12" formatCode="_-* #\ ##0\ _€_-;\-* #\ ##0\ _€_-;_-* &quot;-&quot;??\ _€_-;_-@_-">
                        <c:v>11629.714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1-562B-4EE8-972D-6DEB28023710}"/>
                  </c:ext>
                </c:extLst>
              </c15:ser>
            </c15:filteredLineSeries>
            <c15:filteredLineSeries>
              <c15:ser>
                <c:idx val="66"/>
                <c:order val="6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opérateur'!$B$71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opérateur'!$C$71:$AM$71</c15:sqref>
                        </c15:fullRef>
                        <c15:formulaRef>
                          <c15:sqref>'Marché par opérateur'!$Y$71:$AK$71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650.02200000000005</c:v>
                      </c:pt>
                      <c:pt idx="1" formatCode="_-* #\ ##0\ _€_-;\-* #\ ##0\ _€_-;_-* &quot;-&quot;??\ _€_-;_-@_-">
                        <c:v>774.43200000000002</c:v>
                      </c:pt>
                      <c:pt idx="2" formatCode="_-* #\ ##0\ _€_-;\-* #\ ##0\ _€_-;_-* &quot;-&quot;??\ _€_-;_-@_-">
                        <c:v>723.82899999999995</c:v>
                      </c:pt>
                      <c:pt idx="3" formatCode="_-* #\ ##0\ _€_-;\-* #\ ##0\ _€_-;_-* &quot;-&quot;??\ _€_-;_-@_-">
                        <c:v>718.80499999999995</c:v>
                      </c:pt>
                      <c:pt idx="4" formatCode="_-* #\ ##0\ _€_-;\-* #\ ##0\ _€_-;_-* &quot;-&quot;??\ _€_-;_-@_-">
                        <c:v>880.16099999999994</c:v>
                      </c:pt>
                      <c:pt idx="5" formatCode="_-* #\ ##0\ _€_-;\-* #\ ##0\ _€_-;_-* &quot;-&quot;??\ _€_-;_-@_-">
                        <c:v>947.13800000000003</c:v>
                      </c:pt>
                      <c:pt idx="6" formatCode="_-* #\ ##0\ _€_-;\-* #\ ##0\ _€_-;_-* &quot;-&quot;??\ _€_-;_-@_-">
                        <c:v>1115.9079999999999</c:v>
                      </c:pt>
                      <c:pt idx="7" formatCode="_-* #\ ##0\ _€_-;\-* #\ ##0\ _€_-;_-* &quot;-&quot;??\ _€_-;_-@_-">
                        <c:v>1304.8040000000001</c:v>
                      </c:pt>
                      <c:pt idx="8" formatCode="_-* #\ ##0\ _€_-;\-* #\ ##0\ _€_-;_-* &quot;-&quot;??\ _€_-;_-@_-">
                        <c:v>1520.2170000000001</c:v>
                      </c:pt>
                      <c:pt idx="9" formatCode="_-* #\ ##0\ _€_-;\-* #\ ##0\ _€_-;_-* &quot;-&quot;??\ _€_-;_-@_-">
                        <c:v>1698.7619999999999</c:v>
                      </c:pt>
                      <c:pt idx="10" formatCode="_-* #\ ##0\ _€_-;\-* #\ ##0\ _€_-;_-* &quot;-&quot;??\ _€_-;_-@_-">
                        <c:v>1805.7260000000001</c:v>
                      </c:pt>
                      <c:pt idx="11" formatCode="_-* #\ ##0\ _€_-;\-* #\ ##0\ _€_-;_-* &quot;-&quot;??\ _€_-;_-@_-">
                        <c:v>1991.8979999999999</c:v>
                      </c:pt>
                      <c:pt idx="12" formatCode="_-* #\ ##0\ _€_-;\-* #\ ##0\ _€_-;_-* &quot;-&quot;??\ _€_-;_-@_-">
                        <c:v>2163.5680000000002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2-562B-4EE8-972D-6DEB28023710}"/>
                  </c:ext>
                </c:extLst>
              </c15:ser>
            </c15:filteredLineSeries>
            <c15:filteredLineSeries>
              <c15:ser>
                <c:idx val="67"/>
                <c:order val="6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opérateur'!$B$72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opérateur'!$C$72:$AM$72</c15:sqref>
                        </c15:fullRef>
                        <c15:formulaRef>
                          <c15:sqref>'Marché par opérateur'!$Y$72:$AK$72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3466.3739999999998</c:v>
                      </c:pt>
                      <c:pt idx="1" formatCode="_-* #\ ##0\ _€_-;\-* #\ ##0\ _€_-;_-* &quot;-&quot;??\ _€_-;_-@_-">
                        <c:v>4853.7449999999999</c:v>
                      </c:pt>
                      <c:pt idx="2" formatCode="_-* #\ ##0\ _€_-;\-* #\ ##0\ _€_-;_-* &quot;-&quot;??\ _€_-;_-@_-">
                        <c:v>5356.0320000000002</c:v>
                      </c:pt>
                      <c:pt idx="3" formatCode="_-* #\ ##0\ _€_-;\-* #\ ##0\ _€_-;_-* &quot;-&quot;??\ _€_-;_-@_-">
                        <c:v>5497.5219999999999</c:v>
                      </c:pt>
                      <c:pt idx="4" formatCode="_-* #\ ##0\ _€_-;\-* #\ ##0\ _€_-;_-* &quot;-&quot;??\ _€_-;_-@_-">
                        <c:v>6849.4939999999997</c:v>
                      </c:pt>
                      <c:pt idx="5" formatCode="_-* #\ ##0\ _€_-;\-* #\ ##0\ _€_-;_-* &quot;-&quot;??\ _€_-;_-@_-">
                        <c:v>7155.5240000000003</c:v>
                      </c:pt>
                      <c:pt idx="6" formatCode="_-* #\ ##0\ _€_-;\-* #\ ##0\ _€_-;_-* &quot;-&quot;??\ _€_-;_-@_-">
                        <c:v>8045.835</c:v>
                      </c:pt>
                      <c:pt idx="7" formatCode="_-* #\ ##0\ _€_-;\-* #\ ##0\ _€_-;_-* &quot;-&quot;??\ _€_-;_-@_-">
                        <c:v>8128.42</c:v>
                      </c:pt>
                      <c:pt idx="8" formatCode="_-* #\ ##0\ _€_-;\-* #\ ##0\ _€_-;_-* &quot;-&quot;??\ _€_-;_-@_-">
                        <c:v>8356.2180000000008</c:v>
                      </c:pt>
                      <c:pt idx="9" formatCode="_-* #\ ##0\ _€_-;\-* #\ ##0\ _€_-;_-* &quot;-&quot;??\ _€_-;_-@_-">
                        <c:v>9176.8019999999997</c:v>
                      </c:pt>
                      <c:pt idx="10" formatCode="_-* #\ ##0\ _€_-;\-* #\ ##0\ _€_-;_-* &quot;-&quot;??\ _€_-;_-@_-">
                        <c:v>9142.23</c:v>
                      </c:pt>
                      <c:pt idx="11" formatCode="_-* #\ ##0\ _€_-;\-* #\ ##0\ _€_-;_-* &quot;-&quot;??\ _€_-;_-@_-">
                        <c:v>9364.7950000000001</c:v>
                      </c:pt>
                      <c:pt idx="12" formatCode="_-* #\ ##0\ _€_-;\-* #\ ##0\ _€_-;_-* &quot;-&quot;??\ _€_-;_-@_-">
                        <c:v>9466.1460000000006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3-562B-4EE8-972D-6DEB28023710}"/>
                  </c:ext>
                </c:extLst>
              </c15:ser>
            </c15:filteredLineSeries>
            <c15:filteredLineSeries>
              <c15:ser>
                <c:idx val="68"/>
                <c:order val="6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opérateur'!$C$73:$AM$73</c15:sqref>
                        </c15:fullRef>
                        <c15:formulaRef>
                          <c15:sqref>'Marché par opérateur'!$Y$73:$AK$73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4-562B-4EE8-972D-6DEB28023710}"/>
                  </c:ext>
                </c:extLst>
              </c15:ser>
            </c15:filteredLineSeries>
            <c15:filteredLineSeries>
              <c15:ser>
                <c:idx val="69"/>
                <c:order val="6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opérateur'!$B$74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Achat crédit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opérateur'!$C$74:$AM$74</c15:sqref>
                        </c15:fullRef>
                        <c15:formulaRef>
                          <c15:sqref>'Marché par opérateur'!$Y$74:$AK$74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5-562B-4EE8-972D-6DEB28023710}"/>
                  </c:ext>
                </c:extLst>
              </c15:ser>
            </c15:filteredLineSeries>
            <c15:filteredLineSeries>
              <c15:ser>
                <c:idx val="70"/>
                <c:order val="7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opérateur'!$B$75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opérateur'!$C$75:$AM$75</c15:sqref>
                        </c15:fullRef>
                        <c15:formulaRef>
                          <c15:sqref>'Marché par opérateur'!$Y$75:$AK$75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0.15791046342480172</c:v>
                      </c:pt>
                      <c:pt idx="1" formatCode="0%">
                        <c:v>0.13759908403733573</c:v>
                      </c:pt>
                      <c:pt idx="2" formatCode="0%">
                        <c:v>0.11905354415174951</c:v>
                      </c:pt>
                      <c:pt idx="3" formatCode="0%">
                        <c:v>0.11563178706654266</c:v>
                      </c:pt>
                      <c:pt idx="4" formatCode="0%">
                        <c:v>0.11386808337500186</c:v>
                      </c:pt>
                      <c:pt idx="5" formatCode="0%">
                        <c:v>0.11689220159991864</c:v>
                      </c:pt>
                      <c:pt idx="6" formatCode="0%">
                        <c:v>0.12180084073521816</c:v>
                      </c:pt>
                      <c:pt idx="7" formatCode="0%">
                        <c:v>0.13832004837370554</c:v>
                      </c:pt>
                      <c:pt idx="8" formatCode="0%">
                        <c:v>0.15392365767607441</c:v>
                      </c:pt>
                      <c:pt idx="9" formatCode="0%">
                        <c:v>0.15619989915005786</c:v>
                      </c:pt>
                      <c:pt idx="10" formatCode="0%">
                        <c:v>0.16493727230909588</c:v>
                      </c:pt>
                      <c:pt idx="11" formatCode="0%">
                        <c:v>0.17539419265802114</c:v>
                      </c:pt>
                      <c:pt idx="12" formatCode="0%">
                        <c:v>0.18603793696044463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6-562B-4EE8-972D-6DEB28023710}"/>
                  </c:ext>
                </c:extLst>
              </c15:ser>
            </c15:filteredLineSeries>
            <c15:filteredLineSeries>
              <c15:ser>
                <c:idx val="71"/>
                <c:order val="7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opérateur'!$B$76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opérateur'!$C$76:$AM$76</c15:sqref>
                        </c15:fullRef>
                        <c15:formulaRef>
                          <c15:sqref>'Marché par opérateur'!$Y$76:$AK$76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0.84208953657519836</c:v>
                      </c:pt>
                      <c:pt idx="1" formatCode="0%">
                        <c:v>0.86240091596266433</c:v>
                      </c:pt>
                      <c:pt idx="2" formatCode="0%">
                        <c:v>0.88094645584825049</c:v>
                      </c:pt>
                      <c:pt idx="3" formatCode="0%">
                        <c:v>0.88436821293345724</c:v>
                      </c:pt>
                      <c:pt idx="4" formatCode="0%">
                        <c:v>0.88613191662499813</c:v>
                      </c:pt>
                      <c:pt idx="5" formatCode="0%">
                        <c:v>0.88310779840008136</c:v>
                      </c:pt>
                      <c:pt idx="6" formatCode="0%">
                        <c:v>0.87819915926478176</c:v>
                      </c:pt>
                      <c:pt idx="7" formatCode="0%">
                        <c:v>0.86167995162629452</c:v>
                      </c:pt>
                      <c:pt idx="8" formatCode="0%">
                        <c:v>0.84607634232392559</c:v>
                      </c:pt>
                      <c:pt idx="9" formatCode="0%">
                        <c:v>0.84380010084994206</c:v>
                      </c:pt>
                      <c:pt idx="10" formatCode="0%">
                        <c:v>0.83506272769090406</c:v>
                      </c:pt>
                      <c:pt idx="11" formatCode="0%">
                        <c:v>0.82460580734197897</c:v>
                      </c:pt>
                      <c:pt idx="12" formatCode="0%">
                        <c:v>0.81396206303955543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7-562B-4EE8-972D-6DEB28023710}"/>
                  </c:ext>
                </c:extLst>
              </c15:ser>
            </c15:filteredLineSeries>
            <c15:filteredLineSeries>
              <c15:ser>
                <c:idx val="72"/>
                <c:order val="7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opérateur'!$C$77:$AM$77</c15:sqref>
                        </c15:fullRef>
                        <c15:formulaRef>
                          <c15:sqref>'Marché par opérateur'!$Y$77:$AK$77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8-562B-4EE8-972D-6DEB28023710}"/>
                  </c:ext>
                </c:extLst>
              </c15:ser>
            </c15:filteredLineSeries>
            <c15:filteredLineSeries>
              <c15:ser>
                <c:idx val="73"/>
                <c:order val="7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opérateur'!$C$78:$AM$78</c15:sqref>
                        </c15:fullRef>
                        <c15:formulaRef>
                          <c15:sqref>'Marché par opérateur'!$Y$78:$AK$78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9-562B-4EE8-972D-6DEB28023710}"/>
                  </c:ext>
                </c:extLst>
              </c15:ser>
            </c15:filteredLineSeries>
            <c15:filteredLineSeries>
              <c15:ser>
                <c:idx val="74"/>
                <c:order val="7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opérateur'!$B$79</c15:sqref>
                        </c15:formulaRef>
                      </c:ext>
                    </c:extLst>
                    <c:strCache>
                      <c:ptCount val="1"/>
                      <c:pt idx="0">
                        <c:v>Volume Transfert Banque vers Mobile Money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opérateur'!$C$79:$AM$79</c15:sqref>
                        </c15:fullRef>
                        <c15:formulaRef>
                          <c15:sqref>'Marché par opérateur'!$Y$79:$AK$79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2.3E-2</c:v>
                      </c:pt>
                      <c:pt idx="1">
                        <c:v>3.7999999999999999E-2</c:v>
                      </c:pt>
                      <c:pt idx="2">
                        <c:v>1.4999999999999999E-2</c:v>
                      </c:pt>
                      <c:pt idx="3">
                        <c:v>1.2E-2</c:v>
                      </c:pt>
                      <c:pt idx="4">
                        <c:v>8.0000000000000002E-3</c:v>
                      </c:pt>
                      <c:pt idx="5">
                        <c:v>2.1000000000000001E-2</c:v>
                      </c:pt>
                      <c:pt idx="6">
                        <c:v>1.2999999999999999E-2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3.0000000000000001E-3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A-562B-4EE8-972D-6DEB28023710}"/>
                  </c:ext>
                </c:extLst>
              </c15:ser>
            </c15:filteredLineSeries>
            <c15:filteredLineSeries>
              <c15:ser>
                <c:idx val="75"/>
                <c:order val="7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opérateur'!$B$80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opérateur'!$C$80:$AM$80</c15:sqref>
                        </c15:fullRef>
                        <c15:formulaRef>
                          <c15:sqref>'Marché par opérateur'!$Y$80:$AK$80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2.3E-2</c:v>
                      </c:pt>
                      <c:pt idx="1">
                        <c:v>3.7999999999999999E-2</c:v>
                      </c:pt>
                      <c:pt idx="2">
                        <c:v>1.4999999999999999E-2</c:v>
                      </c:pt>
                      <c:pt idx="3">
                        <c:v>1.2E-2</c:v>
                      </c:pt>
                      <c:pt idx="4">
                        <c:v>8.0000000000000002E-3</c:v>
                      </c:pt>
                      <c:pt idx="5">
                        <c:v>2.1000000000000001E-2</c:v>
                      </c:pt>
                      <c:pt idx="6">
                        <c:v>1.2999999999999999E-2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3.0000000000000001E-3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B-562B-4EE8-972D-6DEB28023710}"/>
                  </c:ext>
                </c:extLst>
              </c15:ser>
            </c15:filteredLineSeries>
            <c15:filteredLineSeries>
              <c15:ser>
                <c:idx val="76"/>
                <c:order val="7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opérateur'!$B$81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opérateur'!$C$81:$AM$81</c15:sqref>
                        </c15:fullRef>
                        <c15:formulaRef>
                          <c15:sqref>'Marché par opérateur'!$Y$81:$AK$81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C-562B-4EE8-972D-6DEB28023710}"/>
                  </c:ext>
                </c:extLst>
              </c15:ser>
            </c15:filteredLineSeries>
            <c15:filteredLineSeries>
              <c15:ser>
                <c:idx val="77"/>
                <c:order val="7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opérateur'!$C$82:$AM$82</c15:sqref>
                        </c15:fullRef>
                        <c15:formulaRef>
                          <c15:sqref>'Marché par opérateur'!$Y$82:$AK$82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D-562B-4EE8-972D-6DEB28023710}"/>
                  </c:ext>
                </c:extLst>
              </c15:ser>
            </c15:filteredLineSeries>
            <c15:filteredLineSeries>
              <c15:ser>
                <c:idx val="78"/>
                <c:order val="7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opérateur'!$B$83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Transfert Banque/Mobile Money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opérateur'!$C$83:$AM$83</c15:sqref>
                        </c15:fullRef>
                        <c15:formulaRef>
                          <c15:sqref>'Marché par opérateur'!$Y$83:$AK$83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E-562B-4EE8-972D-6DEB28023710}"/>
                  </c:ext>
                </c:extLst>
              </c15:ser>
            </c15:filteredLineSeries>
            <c15:filteredLineSeries>
              <c15:ser>
                <c:idx val="79"/>
                <c:order val="7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opérateur'!$B$84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opérateur'!$C$84:$AM$84</c15:sqref>
                        </c15:fullRef>
                        <c15:formulaRef>
                          <c15:sqref>'Marché par opérateur'!$Y$84:$AK$84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1</c:v>
                      </c:pt>
                      <c:pt idx="1" formatCode="0%">
                        <c:v>1</c:v>
                      </c:pt>
                      <c:pt idx="2" formatCode="0%">
                        <c:v>1</c:v>
                      </c:pt>
                      <c:pt idx="3" formatCode="0%">
                        <c:v>1</c:v>
                      </c:pt>
                      <c:pt idx="4" formatCode="0%">
                        <c:v>1</c:v>
                      </c:pt>
                      <c:pt idx="5" formatCode="0%">
                        <c:v>1</c:v>
                      </c:pt>
                      <c:pt idx="6" formatCode="0%">
                        <c:v>1</c:v>
                      </c:pt>
                      <c:pt idx="7" formatCode="0%">
                        <c:v>0</c:v>
                      </c:pt>
                      <c:pt idx="8" formatCode="0%">
                        <c:v>0</c:v>
                      </c:pt>
                      <c:pt idx="9" formatCode="0%">
                        <c:v>1</c:v>
                      </c:pt>
                      <c:pt idx="10" formatCode="0%">
                        <c:v>0</c:v>
                      </c:pt>
                      <c:pt idx="11" formatCode="0%">
                        <c:v>0</c:v>
                      </c:pt>
                      <c:pt idx="12" formatCode="0%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F-562B-4EE8-972D-6DEB28023710}"/>
                  </c:ext>
                </c:extLst>
              </c15:ser>
            </c15:filteredLineSeries>
            <c15:filteredLineSeries>
              <c15:ser>
                <c:idx val="80"/>
                <c:order val="8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opérateur'!$B$85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opérateur'!$C$85:$AM$85</c15:sqref>
                        </c15:fullRef>
                        <c15:formulaRef>
                          <c15:sqref>'Marché par opérateur'!$Y$85:$AK$85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  <c:pt idx="6" formatCode="0%">
                        <c:v>0</c:v>
                      </c:pt>
                      <c:pt idx="7" formatCode="0%">
                        <c:v>0</c:v>
                      </c:pt>
                      <c:pt idx="8" formatCode="0%">
                        <c:v>0</c:v>
                      </c:pt>
                      <c:pt idx="9" formatCode="0%">
                        <c:v>0</c:v>
                      </c:pt>
                      <c:pt idx="10" formatCode="0%">
                        <c:v>0</c:v>
                      </c:pt>
                      <c:pt idx="11" formatCode="0%">
                        <c:v>0</c:v>
                      </c:pt>
                      <c:pt idx="12" formatCode="0%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0-562B-4EE8-972D-6DEB28023710}"/>
                  </c:ext>
                </c:extLst>
              </c15:ser>
            </c15:filteredLineSeries>
            <c15:filteredLineSeries>
              <c15:ser>
                <c:idx val="81"/>
                <c:order val="8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opérateur'!$C$86:$AM$86</c15:sqref>
                        </c15:fullRef>
                        <c15:formulaRef>
                          <c15:sqref>'Marché par opérateur'!$Y$86:$AK$86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1-562B-4EE8-972D-6DEB28023710}"/>
                  </c:ext>
                </c:extLst>
              </c15:ser>
            </c15:filteredLineSeries>
            <c15:filteredLineSeries>
              <c15:ser>
                <c:idx val="82"/>
                <c:order val="8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opérateur'!$B$87</c15:sqref>
                        </c15:formulaRef>
                      </c:ext>
                    </c:extLst>
                    <c:strCache>
                      <c:ptCount val="1"/>
                      <c:pt idx="0">
                        <c:v>Transfert  Mobile Money vers Banque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opérateur'!$C$87:$AM$87</c15:sqref>
                        </c15:fullRef>
                        <c15:formulaRef>
                          <c15:sqref>'Marché par opérateur'!$Y$87:$AK$87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1.7290000000000001</c:v>
                      </c:pt>
                      <c:pt idx="1">
                        <c:v>0.69199999999999995</c:v>
                      </c:pt>
                      <c:pt idx="2">
                        <c:v>0.88</c:v>
                      </c:pt>
                      <c:pt idx="3">
                        <c:v>0.126</c:v>
                      </c:pt>
                      <c:pt idx="4">
                        <c:v>0.26600000000000001</c:v>
                      </c:pt>
                      <c:pt idx="5">
                        <c:v>0.33</c:v>
                      </c:pt>
                      <c:pt idx="6">
                        <c:v>0.32300000000000001</c:v>
                      </c:pt>
                      <c:pt idx="7">
                        <c:v>1.2999999999999999E-2</c:v>
                      </c:pt>
                      <c:pt idx="8">
                        <c:v>3.5000000000000003E-2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2-562B-4EE8-972D-6DEB28023710}"/>
                  </c:ext>
                </c:extLst>
              </c15:ser>
            </c15:filteredLineSeries>
            <c15:filteredLineSeries>
              <c15:ser>
                <c:idx val="83"/>
                <c:order val="8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opérateur'!$B$88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opérateur'!$C$88:$AM$88</c15:sqref>
                        </c15:fullRef>
                        <c15:formulaRef>
                          <c15:sqref>'Marché par opérateur'!$Y$88:$AK$88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1.7290000000000001</c:v>
                      </c:pt>
                      <c:pt idx="1">
                        <c:v>0.69199999999999995</c:v>
                      </c:pt>
                      <c:pt idx="2">
                        <c:v>0.88</c:v>
                      </c:pt>
                      <c:pt idx="3">
                        <c:v>0.126</c:v>
                      </c:pt>
                      <c:pt idx="4">
                        <c:v>0.26600000000000001</c:v>
                      </c:pt>
                      <c:pt idx="5">
                        <c:v>0.33</c:v>
                      </c:pt>
                      <c:pt idx="6">
                        <c:v>0.32300000000000001</c:v>
                      </c:pt>
                      <c:pt idx="7">
                        <c:v>1.2999999999999999E-2</c:v>
                      </c:pt>
                      <c:pt idx="8">
                        <c:v>3.5000000000000003E-2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3-562B-4EE8-972D-6DEB28023710}"/>
                  </c:ext>
                </c:extLst>
              </c15:ser>
            </c15:filteredLineSeries>
            <c15:filteredLineSeries>
              <c15:ser>
                <c:idx val="84"/>
                <c:order val="8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opérateur'!$B$89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opérateur'!$C$89:$AM$89</c15:sqref>
                        </c15:fullRef>
                        <c15:formulaRef>
                          <c15:sqref>'Marché par opérateur'!$Y$89:$AK$89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4-562B-4EE8-972D-6DEB28023710}"/>
                  </c:ext>
                </c:extLst>
              </c15:ser>
            </c15:filteredLineSeries>
            <c15:filteredLineSeries>
              <c15:ser>
                <c:idx val="85"/>
                <c:order val="8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opérateur'!$C$90:$AM$90</c15:sqref>
                        </c15:fullRef>
                        <c15:formulaRef>
                          <c15:sqref>'Marché par opérateur'!$Y$90:$AK$90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5-562B-4EE8-972D-6DEB28023710}"/>
                  </c:ext>
                </c:extLst>
              </c15:ser>
            </c15:filteredLineSeries>
            <c15:filteredLineSeries>
              <c15:ser>
                <c:idx val="86"/>
                <c:order val="8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opérateur'!$B$91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Transfert Banque/Mobile Money 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opérateur'!$C$91:$AM$91</c15:sqref>
                        </c15:fullRef>
                        <c15:formulaRef>
                          <c15:sqref>'Marché par opérateur'!$Y$91:$AK$91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6-562B-4EE8-972D-6DEB28023710}"/>
                  </c:ext>
                </c:extLst>
              </c15:ser>
            </c15:filteredLineSeries>
            <c15:filteredLineSeries>
              <c15:ser>
                <c:idx val="87"/>
                <c:order val="8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opérateur'!$B$92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opérateur'!$C$92:$AM$92</c15:sqref>
                        </c15:fullRef>
                        <c15:formulaRef>
                          <c15:sqref>'Marché par opérateur'!$Y$92:$AK$92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1</c:v>
                      </c:pt>
                      <c:pt idx="1" formatCode="0%">
                        <c:v>1</c:v>
                      </c:pt>
                      <c:pt idx="2" formatCode="0%">
                        <c:v>1</c:v>
                      </c:pt>
                      <c:pt idx="3" formatCode="0%">
                        <c:v>1</c:v>
                      </c:pt>
                      <c:pt idx="4" formatCode="0%">
                        <c:v>1</c:v>
                      </c:pt>
                      <c:pt idx="5" formatCode="0%">
                        <c:v>1</c:v>
                      </c:pt>
                      <c:pt idx="6" formatCode="0%">
                        <c:v>1</c:v>
                      </c:pt>
                      <c:pt idx="7" formatCode="0%">
                        <c:v>1</c:v>
                      </c:pt>
                      <c:pt idx="8" formatCode="0%">
                        <c:v>1</c:v>
                      </c:pt>
                      <c:pt idx="9" formatCode="0%">
                        <c:v>0</c:v>
                      </c:pt>
                      <c:pt idx="10" formatCode="0%">
                        <c:v>0</c:v>
                      </c:pt>
                      <c:pt idx="11" formatCode="0%">
                        <c:v>0</c:v>
                      </c:pt>
                      <c:pt idx="12" formatCode="0%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7-562B-4EE8-972D-6DEB28023710}"/>
                  </c:ext>
                </c:extLst>
              </c15:ser>
            </c15:filteredLineSeries>
            <c15:filteredLineSeries>
              <c15:ser>
                <c:idx val="88"/>
                <c:order val="8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opérateur'!$B$93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opérateur'!$C$93:$AM$93</c15:sqref>
                        </c15:fullRef>
                        <c15:formulaRef>
                          <c15:sqref>'Marché par opérateur'!$Y$93:$AK$93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  <c:pt idx="6" formatCode="0%">
                        <c:v>0</c:v>
                      </c:pt>
                      <c:pt idx="7" formatCode="0%">
                        <c:v>0</c:v>
                      </c:pt>
                      <c:pt idx="8" formatCode="0%">
                        <c:v>0</c:v>
                      </c:pt>
                      <c:pt idx="9" formatCode="0%">
                        <c:v>0</c:v>
                      </c:pt>
                      <c:pt idx="10" formatCode="0%">
                        <c:v>0</c:v>
                      </c:pt>
                      <c:pt idx="11" formatCode="0%">
                        <c:v>0</c:v>
                      </c:pt>
                      <c:pt idx="12" formatCode="0%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8-562B-4EE8-972D-6DEB28023710}"/>
                  </c:ext>
                </c:extLst>
              </c15:ser>
            </c15:filteredLineSeries>
            <c15:filteredLineSeries>
              <c15:ser>
                <c:idx val="89"/>
                <c:order val="8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opérateur'!$C$94:$AM$94</c15:sqref>
                        </c15:fullRef>
                        <c15:formulaRef>
                          <c15:sqref>'Marché par opérateur'!$Y$94:$AK$94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9-562B-4EE8-972D-6DEB28023710}"/>
                  </c:ext>
                </c:extLst>
              </c15:ser>
            </c15:filteredLineSeries>
            <c15:filteredLineSeries>
              <c15:ser>
                <c:idx val="90"/>
                <c:order val="9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opérateur'!$B$95</c15:sqref>
                        </c15:formulaRef>
                      </c:ext>
                    </c:extLst>
                    <c:strCache>
                      <c:ptCount val="1"/>
                      <c:pt idx="0">
                        <c:v>Valeur Totale des Transactions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opérateur'!$C$95:$AM$95</c15:sqref>
                        </c15:fullRef>
                        <c15:formulaRef>
                          <c15:sqref>'Marché par opérateur'!$Y$95:$AK$95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50532858.364000008</c:v>
                      </c:pt>
                      <c:pt idx="1">
                        <c:v>66783745.764999993</c:v>
                      </c:pt>
                      <c:pt idx="2">
                        <c:v>63879906.2290999</c:v>
                      </c:pt>
                      <c:pt idx="3">
                        <c:v>63487395.452</c:v>
                      </c:pt>
                      <c:pt idx="4">
                        <c:v>80160336.912402019</c:v>
                      </c:pt>
                      <c:pt idx="5">
                        <c:v>85789674.788000003</c:v>
                      </c:pt>
                      <c:pt idx="6">
                        <c:v>94043255.999955237</c:v>
                      </c:pt>
                      <c:pt idx="7">
                        <c:v>95075024.998698235</c:v>
                      </c:pt>
                      <c:pt idx="8">
                        <c:v>108046934.53494281</c:v>
                      </c:pt>
                      <c:pt idx="9">
                        <c:v>108540239.00434837</c:v>
                      </c:pt>
                      <c:pt idx="10">
                        <c:v>110719490.90519463</c:v>
                      </c:pt>
                      <c:pt idx="11">
                        <c:v>102000601.65964088</c:v>
                      </c:pt>
                      <c:pt idx="12">
                        <c:v>95265323.489743486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A-562B-4EE8-972D-6DEB28023710}"/>
                  </c:ext>
                </c:extLst>
              </c15:ser>
            </c15:filteredLineSeries>
            <c15:filteredLineSeries>
              <c15:ser>
                <c:idx val="91"/>
                <c:order val="9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opérateur'!$B$96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opérateur'!$C$96:$AM$96</c15:sqref>
                        </c15:fullRef>
                        <c15:formulaRef>
                          <c15:sqref>'Marché par opérateur'!$Y$96:$AK$96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15419223.723000001</c:v>
                      </c:pt>
                      <c:pt idx="1" formatCode="_-* #\ ##0\ _€_-;\-* #\ ##0\ _€_-;_-* &quot;-&quot;??\ _€_-;_-@_-">
                        <c:v>12743071.938000001</c:v>
                      </c:pt>
                      <c:pt idx="2" formatCode="_-* #\ ##0\ _€_-;\-* #\ ##0\ _€_-;_-* &quot;-&quot;??\ _€_-;_-@_-">
                        <c:v>13051778.4790999</c:v>
                      </c:pt>
                      <c:pt idx="3" formatCode="_-* #\ ##0\ _€_-;\-* #\ ##0\ _€_-;_-* &quot;-&quot;??\ _€_-;_-@_-">
                        <c:v>7631460.709999999</c:v>
                      </c:pt>
                      <c:pt idx="4" formatCode="_-* #\ ##0\ _€_-;\-* #\ ##0\ _€_-;_-* &quot;-&quot;??\ _€_-;_-@_-">
                        <c:v>10286797.824000001</c:v>
                      </c:pt>
                      <c:pt idx="5" formatCode="_-* #\ ##0\ _€_-;\-* #\ ##0\ _€_-;_-* &quot;-&quot;??\ _€_-;_-@_-">
                        <c:v>11503030.616</c:v>
                      </c:pt>
                      <c:pt idx="6" formatCode="_-* #\ ##0\ _€_-;\-* #\ ##0\ _€_-;_-* &quot;-&quot;??\ _€_-;_-@_-">
                        <c:v>12682433.828259699</c:v>
                      </c:pt>
                      <c:pt idx="7" formatCode="_-* #\ ##0\ _€_-;\-* #\ ##0\ _€_-;_-* &quot;-&quot;??\ _€_-;_-@_-">
                        <c:v>12093507.0688395</c:v>
                      </c:pt>
                      <c:pt idx="8" formatCode="_-* #\ ##0\ _€_-;\-* #\ ##0\ _€_-;_-* &quot;-&quot;??\ _€_-;_-@_-">
                        <c:v>14841389.063000001</c:v>
                      </c:pt>
                      <c:pt idx="9" formatCode="_-* #\ ##0\ _€_-;\-* #\ ##0\ _€_-;_-* &quot;-&quot;??\ _€_-;_-@_-">
                        <c:v>15580770.638434999</c:v>
                      </c:pt>
                      <c:pt idx="10" formatCode="_-* #\ ##0\ _€_-;\-* #\ ##0\ _€_-;_-* &quot;-&quot;??\ _€_-;_-@_-">
                        <c:v>16906141.330369562</c:v>
                      </c:pt>
                      <c:pt idx="11" formatCode="_-* #\ ##0\ _€_-;\-* #\ ##0\ _€_-;_-* &quot;-&quot;??\ _€_-;_-@_-">
                        <c:v>16187930.273687974</c:v>
                      </c:pt>
                      <c:pt idx="12" formatCode="_-* #\ ##0\ _€_-;\-* #\ ##0\ _€_-;_-* &quot;-&quot;??\ _€_-;_-@_-">
                        <c:v>15572473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B-562B-4EE8-972D-6DEB28023710}"/>
                  </c:ext>
                </c:extLst>
              </c15:ser>
            </c15:filteredLineSeries>
            <c15:filteredLineSeries>
              <c15:ser>
                <c:idx val="92"/>
                <c:order val="9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opérateur'!$B$97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opérateur'!$C$97:$AM$97</c15:sqref>
                        </c15:fullRef>
                        <c15:formulaRef>
                          <c15:sqref>'Marché par opérateur'!$Y$97:$AK$97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35113634.641000003</c:v>
                      </c:pt>
                      <c:pt idx="1" formatCode="_-* #\ ##0\ _€_-;\-* #\ ##0\ _€_-;_-* &quot;-&quot;??\ _€_-;_-@_-">
                        <c:v>54040673.826999992</c:v>
                      </c:pt>
                      <c:pt idx="2" formatCode="_-* #\ ##0\ _€_-;\-* #\ ##0\ _€_-;_-* &quot;-&quot;??\ _€_-;_-@_-">
                        <c:v>50828127.75</c:v>
                      </c:pt>
                      <c:pt idx="3" formatCode="_-* #\ ##0\ _€_-;\-* #\ ##0\ _€_-;_-* &quot;-&quot;??\ _€_-;_-@_-">
                        <c:v>55855934.741999999</c:v>
                      </c:pt>
                      <c:pt idx="4" formatCode="_-* #\ ##0\ _€_-;\-* #\ ##0\ _€_-;_-* &quot;-&quot;??\ _€_-;_-@_-">
                        <c:v>69873539.088402018</c:v>
                      </c:pt>
                      <c:pt idx="5" formatCode="_-* #\ ##0\ _€_-;\-* #\ ##0\ _€_-;_-* &quot;-&quot;??\ _€_-;_-@_-">
                        <c:v>74286644.172000006</c:v>
                      </c:pt>
                      <c:pt idx="6" formatCode="_-* #\ ##0\ _€_-;\-* #\ ##0\ _€_-;_-* &quot;-&quot;??\ _€_-;_-@_-">
                        <c:v>81360822.171695545</c:v>
                      </c:pt>
                      <c:pt idx="7" formatCode="_-* #\ ##0\ _€_-;\-* #\ ##0\ _€_-;_-* &quot;-&quot;??\ _€_-;_-@_-">
                        <c:v>82981517.929858729</c:v>
                      </c:pt>
                      <c:pt idx="8" formatCode="_-* #\ ##0\ _€_-;\-* #\ ##0\ _€_-;_-* &quot;-&quot;??\ _€_-;_-@_-">
                        <c:v>93205545.471942797</c:v>
                      </c:pt>
                      <c:pt idx="9" formatCode="_-* #\ ##0\ _€_-;\-* #\ ##0\ _€_-;_-* &quot;-&quot;??\ _€_-;_-@_-">
                        <c:v>92959468.365913376</c:v>
                      </c:pt>
                      <c:pt idx="10" formatCode="_-* #\ ##0\ _€_-;\-* #\ ##0\ _€_-;_-* &quot;-&quot;??\ _€_-;_-@_-">
                        <c:v>93813349.574825063</c:v>
                      </c:pt>
                      <c:pt idx="11" formatCode="_-* #\ ##0\ _€_-;\-* #\ ##0\ _€_-;_-* &quot;-&quot;??\ _€_-;_-@_-">
                        <c:v>85812671.385952905</c:v>
                      </c:pt>
                      <c:pt idx="12" formatCode="_-* #\ ##0\ _€_-;\-* #\ ##0\ _€_-;_-* &quot;-&quot;??\ _€_-;_-@_-">
                        <c:v>79692850.489743486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C-562B-4EE8-972D-6DEB28023710}"/>
                  </c:ext>
                </c:extLst>
              </c15:ser>
            </c15:filteredLineSeries>
            <c15:filteredLineSeries>
              <c15:ser>
                <c:idx val="93"/>
                <c:order val="9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opérateur'!$C$98:$AM$98</c15:sqref>
                        </c15:fullRef>
                        <c15:formulaRef>
                          <c15:sqref>'Marché par opérateur'!$Y$98:$AK$98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D-562B-4EE8-972D-6DEB28023710}"/>
                  </c:ext>
                </c:extLst>
              </c15:ser>
            </c15:filteredLineSeries>
            <c15:filteredLineSeries>
              <c15:ser>
                <c:idx val="94"/>
                <c:order val="9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opérateur'!$B$99</c15:sqref>
                        </c15:formulaRef>
                      </c:ext>
                    </c:extLst>
                    <c:strCache>
                      <c:ptCount val="1"/>
                      <c:pt idx="0">
                        <c:v>Parts de Marché Valeur transactions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opérateur'!$Y$3:$AM$4</c15:sqref>
                        </c15:formulaRef>
                      </c:ext>
                    </c:extLst>
                    <c:strCache>
                      <c:ptCount val="13"/>
                      <c:pt idx="0">
                        <c:v>nov.-18</c:v>
                      </c:pt>
                      <c:pt idx="1">
                        <c:v>déc.-18</c:v>
                      </c:pt>
                      <c:pt idx="2">
                        <c:v>janv.-19</c:v>
                      </c:pt>
                      <c:pt idx="3">
                        <c:v>févr.-19</c:v>
                      </c:pt>
                      <c:pt idx="4">
                        <c:v>mars-19</c:v>
                      </c:pt>
                      <c:pt idx="5">
                        <c:v>avr.-19</c:v>
                      </c:pt>
                      <c:pt idx="6">
                        <c:v>mai-19</c:v>
                      </c:pt>
                      <c:pt idx="7">
                        <c:v>juin-19</c:v>
                      </c:pt>
                      <c:pt idx="8">
                        <c:v>juil.-19</c:v>
                      </c:pt>
                      <c:pt idx="9">
                        <c:v>août-19</c:v>
                      </c:pt>
                      <c:pt idx="10">
                        <c:v>sept.-19</c:v>
                      </c:pt>
                      <c:pt idx="11">
                        <c:v>oct.-19</c:v>
                      </c:pt>
                      <c:pt idx="12">
                        <c:v>nov.-19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opérateur'!$C$99:$AM$99</c15:sqref>
                        </c15:fullRef>
                        <c15:formulaRef>
                          <c15:sqref>'Marché par opérateur'!$Y$99:$AK$99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E-562B-4EE8-972D-6DEB28023710}"/>
                  </c:ext>
                </c:extLst>
              </c15:ser>
            </c15:filteredLineSeries>
          </c:ext>
        </c:extLst>
      </c:lineChart>
      <c:dateAx>
        <c:axId val="623014056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3014448"/>
        <c:crosses val="autoZero"/>
        <c:auto val="1"/>
        <c:lblOffset val="100"/>
        <c:baseTimeUnit val="months"/>
      </c:dateAx>
      <c:valAx>
        <c:axId val="62301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301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/>
              <a:t>Parts de marchés en termes de revenus par</a:t>
            </a:r>
            <a:r>
              <a:rPr lang="fr-FR" sz="1600" baseline="0"/>
              <a:t> opérateur</a:t>
            </a:r>
            <a:r>
              <a:rPr lang="fr-FR" sz="16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'Marché par opérateur'!$B$173</c:f>
              <c:strCache>
                <c:ptCount val="1"/>
                <c:pt idx="0">
                  <c:v>AIRTEL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27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opérateur'!$C$173:$AL$173</c15:sqref>
                  </c15:fullRef>
                </c:ext>
              </c:extLst>
              <c:f>'Marché par opérateur'!$W$173:$AI$173</c:f>
              <c:numCache>
                <c:formatCode>0%</c:formatCode>
                <c:ptCount val="13"/>
                <c:pt idx="0">
                  <c:v>0.20520361736705123</c:v>
                </c:pt>
                <c:pt idx="1">
                  <c:v>0.19400669429157055</c:v>
                </c:pt>
                <c:pt idx="2">
                  <c:v>0.16875155104342726</c:v>
                </c:pt>
                <c:pt idx="3">
                  <c:v>0.13959386462950474</c:v>
                </c:pt>
                <c:pt idx="4">
                  <c:v>0.12530318540774979</c:v>
                </c:pt>
                <c:pt idx="5">
                  <c:v>0.11305452179461187</c:v>
                </c:pt>
                <c:pt idx="6">
                  <c:v>0.1120096556480067</c:v>
                </c:pt>
                <c:pt idx="7">
                  <c:v>0.11574688351749958</c:v>
                </c:pt>
                <c:pt idx="8">
                  <c:v>0.12034238143780801</c:v>
                </c:pt>
                <c:pt idx="9">
                  <c:v>0.13304036254561094</c:v>
                </c:pt>
                <c:pt idx="10">
                  <c:v>0.1461617794720346</c:v>
                </c:pt>
                <c:pt idx="11">
                  <c:v>0.1731091373737158</c:v>
                </c:pt>
                <c:pt idx="12">
                  <c:v>0.17498108537969925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FA-4168-8134-DEF50C439FC2}"/>
            </c:ext>
          </c:extLst>
        </c:ser>
        <c:ser>
          <c:idx val="1"/>
          <c:order val="1"/>
          <c:tx>
            <c:strRef>
              <c:f>'Marché par opérateur'!$B$174</c:f>
              <c:strCache>
                <c:ptCount val="1"/>
                <c:pt idx="0">
                  <c:v>MTN</c:v>
                </c:pt>
              </c:strCache>
            </c:strRef>
          </c:tx>
          <c:spPr>
            <a:ln w="317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27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opérateur'!$C$174:$AL$174</c15:sqref>
                  </c15:fullRef>
                </c:ext>
              </c:extLst>
              <c:f>'Marché par opérateur'!$W$174:$AI$174</c:f>
              <c:numCache>
                <c:formatCode>0%</c:formatCode>
                <c:ptCount val="13"/>
                <c:pt idx="0">
                  <c:v>0.79479638263294883</c:v>
                </c:pt>
                <c:pt idx="1">
                  <c:v>0.80599330570842953</c:v>
                </c:pt>
                <c:pt idx="2">
                  <c:v>0.83124844895657279</c:v>
                </c:pt>
                <c:pt idx="3">
                  <c:v>0.86040613537049537</c:v>
                </c:pt>
                <c:pt idx="4">
                  <c:v>0.87469681459225013</c:v>
                </c:pt>
                <c:pt idx="5">
                  <c:v>0.88694547820538805</c:v>
                </c:pt>
                <c:pt idx="6">
                  <c:v>0.88799034435199331</c:v>
                </c:pt>
                <c:pt idx="7">
                  <c:v>0.88425311648250038</c:v>
                </c:pt>
                <c:pt idx="8">
                  <c:v>0.87965761856219193</c:v>
                </c:pt>
                <c:pt idx="9">
                  <c:v>0.86695963745438909</c:v>
                </c:pt>
                <c:pt idx="10">
                  <c:v>0.85383822052796543</c:v>
                </c:pt>
                <c:pt idx="11">
                  <c:v>0.82689086262628431</c:v>
                </c:pt>
                <c:pt idx="12">
                  <c:v>0.82501891462030064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FA-4168-8134-DEF50C439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2796320"/>
        <c:axId val="622835832"/>
      </c:lineChart>
      <c:dateAx>
        <c:axId val="6227963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835832"/>
        <c:crosses val="autoZero"/>
        <c:auto val="1"/>
        <c:lblOffset val="100"/>
        <c:baseTimeUnit val="months"/>
      </c:dateAx>
      <c:valAx>
        <c:axId val="6228358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2279632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/>
              <a:t>Parts de marché en termes d'abonnements actifs par</a:t>
            </a:r>
            <a:r>
              <a:rPr lang="fr-FR" sz="1600" baseline="0"/>
              <a:t> Opérateur</a:t>
            </a:r>
            <a:r>
              <a:rPr lang="fr-FR" sz="16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0980853236783961E-2"/>
          <c:y val="0.28258373205741627"/>
          <c:w val="0.95384212287907533"/>
          <c:h val="0.49696944580492031"/>
        </c:manualLayout>
      </c:layout>
      <c:lineChart>
        <c:grouping val="standard"/>
        <c:varyColors val="0"/>
        <c:ser>
          <c:idx val="13"/>
          <c:order val="13"/>
          <c:tx>
            <c:strRef>
              <c:f>'Marché par opérateur'!$B$18</c:f>
              <c:strCache>
                <c:ptCount val="1"/>
                <c:pt idx="0">
                  <c:v>AIRTEL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13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  <c:pt idx="9">
                  <c:v>juin-19</c:v>
                </c:pt>
                <c:pt idx="10">
                  <c:v>juil.-19</c:v>
                </c:pt>
                <c:pt idx="11">
                  <c:v>août-19</c:v>
                </c:pt>
                <c:pt idx="12">
                  <c:v>sept.-19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opérateur'!$C$18:$AL$18</c15:sqref>
                  </c15:fullRef>
                </c:ext>
              </c:extLst>
              <c:f>'Marché par opérateur'!$W$18:$AI$18</c:f>
              <c:numCache>
                <c:formatCode>_(* #,##0.00_);_(* \(#,##0.00\);_(* "-"??_);_(@_)</c:formatCode>
                <c:ptCount val="13"/>
                <c:pt idx="0" formatCode="0%">
                  <c:v>0.19422495079752078</c:v>
                </c:pt>
                <c:pt idx="1" formatCode="0%">
                  <c:v>0.16998158953110418</c:v>
                </c:pt>
                <c:pt idx="2" formatCode="0%">
                  <c:v>0.16169606401344577</c:v>
                </c:pt>
                <c:pt idx="3" formatCode="0%">
                  <c:v>0.14438318514480872</c:v>
                </c:pt>
                <c:pt idx="4" formatCode="0%">
                  <c:v>0.14882914379460188</c:v>
                </c:pt>
                <c:pt idx="5" formatCode="0%">
                  <c:v>0.14984189429056186</c:v>
                </c:pt>
                <c:pt idx="6" formatCode="0%">
                  <c:v>0.15574918300310858</c:v>
                </c:pt>
                <c:pt idx="7" formatCode="0%">
                  <c:v>0.16435686701653629</c:v>
                </c:pt>
                <c:pt idx="8" formatCode="0%">
                  <c:v>0.18420884799297571</c:v>
                </c:pt>
                <c:pt idx="9" formatCode="0%">
                  <c:v>0.20693076448820216</c:v>
                </c:pt>
                <c:pt idx="10" formatCode="0%">
                  <c:v>0.2191724241978307</c:v>
                </c:pt>
                <c:pt idx="11" formatCode="0%">
                  <c:v>0.23373566251896216</c:v>
                </c:pt>
                <c:pt idx="12" formatCode="0%">
                  <c:v>0.24013691008925764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83-46DF-94D1-318A28DCBFB6}"/>
            </c:ext>
          </c:extLst>
        </c:ser>
        <c:ser>
          <c:idx val="14"/>
          <c:order val="14"/>
          <c:tx>
            <c:strRef>
              <c:f>'Marché par opérateur'!$B$19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5"/>
              <c:layout>
                <c:manualLayout>
                  <c:x val="-6.2480980939142713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83-46DF-94D1-318A28DCBFB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8284810291786004E-2"/>
                  <c:y val="-4.3859142458250695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A83-46DF-94D1-318A28DCBFB6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13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  <c:pt idx="9">
                  <c:v>juin-19</c:v>
                </c:pt>
                <c:pt idx="10">
                  <c:v>juil.-19</c:v>
                </c:pt>
                <c:pt idx="11">
                  <c:v>août-19</c:v>
                </c:pt>
                <c:pt idx="12">
                  <c:v>sept.-19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opérateur'!$C$19:$AL$19</c15:sqref>
                  </c15:fullRef>
                </c:ext>
              </c:extLst>
              <c:f>'Marché par opérateur'!$W$19:$AI$19</c:f>
              <c:numCache>
                <c:formatCode>_(* #,##0.00_);_(* \(#,##0.00\);_(* "-"??_);_(@_)</c:formatCode>
                <c:ptCount val="13"/>
                <c:pt idx="0" formatCode="0%">
                  <c:v>0.80577504920247922</c:v>
                </c:pt>
                <c:pt idx="1" formatCode="0%">
                  <c:v>0.8300184104688958</c:v>
                </c:pt>
                <c:pt idx="2" formatCode="0%">
                  <c:v>0.83830393598655428</c:v>
                </c:pt>
                <c:pt idx="3" formatCode="0%">
                  <c:v>0.85561681485519137</c:v>
                </c:pt>
                <c:pt idx="4" formatCode="0%">
                  <c:v>0.85117085620539812</c:v>
                </c:pt>
                <c:pt idx="5" formatCode="0%">
                  <c:v>0.85015810570943806</c:v>
                </c:pt>
                <c:pt idx="6" formatCode="0%">
                  <c:v>0.84425081699689142</c:v>
                </c:pt>
                <c:pt idx="7" formatCode="0%">
                  <c:v>0.83564313298346371</c:v>
                </c:pt>
                <c:pt idx="8" formatCode="0%">
                  <c:v>0.81579115200702434</c:v>
                </c:pt>
                <c:pt idx="9" formatCode="0%">
                  <c:v>0.79306923551179787</c:v>
                </c:pt>
                <c:pt idx="10" formatCode="0%">
                  <c:v>0.78082757580216922</c:v>
                </c:pt>
                <c:pt idx="11" formatCode="0%">
                  <c:v>0.76626433748103784</c:v>
                </c:pt>
                <c:pt idx="12" formatCode="0%">
                  <c:v>0.75986308991074236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A83-46DF-94D1-318A28DCBF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6133320"/>
        <c:axId val="53613371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'Marché par opérateur'!$B$5</c15:sqref>
                        </c15:formulaRef>
                      </c:ext>
                    </c:extLst>
                    <c:strCache>
                      <c:ptCount val="1"/>
                      <c:pt idx="0">
                        <c:v>Abonnés Enregistrés (000)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rgbClr val="C00000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opérateur'!$C$5:$AL$5</c15:sqref>
                        </c15:fullRef>
                        <c15:formulaRef>
                          <c15:sqref>'Marché par opérateur'!$W$5:$AI$5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  <c:pt idx="6">
                        <c:v>4674.7270000000008</c:v>
                      </c:pt>
                      <c:pt idx="7">
                        <c:v>4594.933</c:v>
                      </c:pt>
                      <c:pt idx="8">
                        <c:v>4906.3899999999994</c:v>
                      </c:pt>
                      <c:pt idx="9">
                        <c:v>5970.2190000000001</c:v>
                      </c:pt>
                      <c:pt idx="10">
                        <c:v>6241.3209999999999</c:v>
                      </c:pt>
                      <c:pt idx="11">
                        <c:v>6573.2170000000006</c:v>
                      </c:pt>
                      <c:pt idx="12">
                        <c:v>6308.141333333333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45FA-4168-8134-DEF50C439FC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rgbClr val="FFC000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opérateur'!$C$6:$AL$6</c15:sqref>
                        </c15:fullRef>
                        <c15:formulaRef>
                          <c15:sqref>'Marché par opérateur'!$W$6:$AI$6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2523.1379999999999</c:v>
                      </c:pt>
                      <c:pt idx="1">
                        <c:v>2523.7730000000001</c:v>
                      </c:pt>
                      <c:pt idx="2">
                        <c:v>2570.7750000000001</c:v>
                      </c:pt>
                      <c:pt idx="3">
                        <c:v>2592.9960000000001</c:v>
                      </c:pt>
                      <c:pt idx="4">
                        <c:v>2368.4290000000001</c:v>
                      </c:pt>
                      <c:pt idx="5">
                        <c:v>2390.893</c:v>
                      </c:pt>
                      <c:pt idx="6">
                        <c:v>2425.3000000000002</c:v>
                      </c:pt>
                      <c:pt idx="7">
                        <c:v>2490.279</c:v>
                      </c:pt>
                      <c:pt idx="8">
                        <c:v>2686.348</c:v>
                      </c:pt>
                      <c:pt idx="9">
                        <c:v>3625.989</c:v>
                      </c:pt>
                      <c:pt idx="10">
                        <c:v>3757.31</c:v>
                      </c:pt>
                      <c:pt idx="11">
                        <c:v>3984.75</c:v>
                      </c:pt>
                      <c:pt idx="12">
                        <c:v>3605.6913333333337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7A83-46DF-94D1-318A28DCBFB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opérateur'!$C$7:$AL$7</c15:sqref>
                        </c15:fullRef>
                        <c15:formulaRef>
                          <c15:sqref>'Marché par opérateur'!$W$7:$AI$7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1663.183</c:v>
                      </c:pt>
                      <c:pt idx="1">
                        <c:v>1798.854</c:v>
                      </c:pt>
                      <c:pt idx="2">
                        <c:v>1922.5650000000001</c:v>
                      </c:pt>
                      <c:pt idx="3">
                        <c:v>2051.5659999999998</c:v>
                      </c:pt>
                      <c:pt idx="4">
                        <c:v>2158.9299999999998</c:v>
                      </c:pt>
                      <c:pt idx="5">
                        <c:v>2256.3580000000002</c:v>
                      </c:pt>
                      <c:pt idx="6">
                        <c:v>2249.4270000000001</c:v>
                      </c:pt>
                      <c:pt idx="7">
                        <c:v>2104.654</c:v>
                      </c:pt>
                      <c:pt idx="8">
                        <c:v>2220.0419999999999</c:v>
                      </c:pt>
                      <c:pt idx="9">
                        <c:v>2344.23</c:v>
                      </c:pt>
                      <c:pt idx="10">
                        <c:v>2484.011</c:v>
                      </c:pt>
                      <c:pt idx="11">
                        <c:v>2588.4670000000001</c:v>
                      </c:pt>
                      <c:pt idx="12">
                        <c:v>2702.45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7A83-46DF-94D1-318A28DCBFB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opérateur'!$C$8:$AL$8</c15:sqref>
                        </c15:fullRef>
                        <c15:formulaRef>
                          <c15:sqref>'Marché par opérateur'!$W$8:$AI$8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7A83-46DF-94D1-318A28DCBFB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</c15:sqref>
                        </c15:formulaRef>
                      </c:ext>
                    </c:extLst>
                    <c:strCache>
                      <c:ptCount val="1"/>
                      <c:pt idx="0">
                        <c:v>Parts de Marché Abonnés Enregistrés (%)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opérateur'!$C$9:$AL$9</c15:sqref>
                        </c15:fullRef>
                        <c15:formulaRef>
                          <c15:sqref>'Marché par opérateur'!$W$9:$AI$9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7A83-46DF-94D1-318A28DCBFB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opérateur'!$B$10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opérateur'!$C$10:$AL$10</c15:sqref>
                        </c15:fullRef>
                        <c15:formulaRef>
                          <c15:sqref>'Marché par opérateur'!$W$10:$AI$10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0.60271011229191451</c:v>
                      </c:pt>
                      <c:pt idx="1" formatCode="0%">
                        <c:v>0.58385167168020735</c:v>
                      </c:pt>
                      <c:pt idx="2" formatCode="0%">
                        <c:v>0.5721300858604067</c:v>
                      </c:pt>
                      <c:pt idx="3" formatCode="0%">
                        <c:v>0.55828644337184008</c:v>
                      </c:pt>
                      <c:pt idx="4" formatCode="0%">
                        <c:v>0.52313699885518239</c:v>
                      </c:pt>
                      <c:pt idx="5" formatCode="0%">
                        <c:v>0.51447468621772308</c:v>
                      </c:pt>
                      <c:pt idx="6" formatCode="0%">
                        <c:v>0.51881104500861752</c:v>
                      </c:pt>
                      <c:pt idx="7" formatCode="0%">
                        <c:v>0.5419619829059531</c:v>
                      </c:pt>
                      <c:pt idx="8" formatCode="0%">
                        <c:v>0.54752027458069996</c:v>
                      </c:pt>
                      <c:pt idx="9" formatCode="0%">
                        <c:v>0.60734606217962861</c:v>
                      </c:pt>
                      <c:pt idx="10" formatCode="0%">
                        <c:v>0.60200556901335467</c:v>
                      </c:pt>
                      <c:pt idx="11" formatCode="0%">
                        <c:v>0.6062100186255831</c:v>
                      </c:pt>
                      <c:pt idx="12" formatCode="0%">
                        <c:v>0.57159330186218626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7A83-46DF-94D1-318A28DCBFB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opérateur'!$B$11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opérateur'!$C$11:$AL$11</c15:sqref>
                        </c15:fullRef>
                        <c15:formulaRef>
                          <c15:sqref>'Marché par opérateur'!$W$11:$AI$11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0.39728988770808543</c:v>
                      </c:pt>
                      <c:pt idx="1" formatCode="0%">
                        <c:v>0.41614832831979254</c:v>
                      </c:pt>
                      <c:pt idx="2" formatCode="0%">
                        <c:v>0.42786991413959324</c:v>
                      </c:pt>
                      <c:pt idx="3" formatCode="0%">
                        <c:v>0.44171355662815998</c:v>
                      </c:pt>
                      <c:pt idx="4" formatCode="0%">
                        <c:v>0.47686300114481744</c:v>
                      </c:pt>
                      <c:pt idx="5" formatCode="0%">
                        <c:v>0.48552531378227687</c:v>
                      </c:pt>
                      <c:pt idx="6" formatCode="0%">
                        <c:v>0.48118895499138231</c:v>
                      </c:pt>
                      <c:pt idx="7" formatCode="0%">
                        <c:v>0.45803801709404685</c:v>
                      </c:pt>
                      <c:pt idx="8" formatCode="0%">
                        <c:v>0.45247972541930015</c:v>
                      </c:pt>
                      <c:pt idx="9" formatCode="0%">
                        <c:v>0.39265393782037139</c:v>
                      </c:pt>
                      <c:pt idx="10" formatCode="0%">
                        <c:v>0.39799443098664528</c:v>
                      </c:pt>
                      <c:pt idx="11" formatCode="0%">
                        <c:v>0.39378998137441679</c:v>
                      </c:pt>
                      <c:pt idx="12" formatCode="0%">
                        <c:v>0.42840669813781385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7A83-46DF-94D1-318A28DCBFB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opérateur'!$C$12:$AL$12</c15:sqref>
                        </c15:fullRef>
                        <c15:formulaRef>
                          <c15:sqref>'Marché par opérateur'!$W$12:$AI$12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7A83-46DF-94D1-318A28DCBFB6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opérateur'!$B$13</c15:sqref>
                        </c15:formulaRef>
                      </c:ext>
                    </c:extLst>
                    <c:strCache>
                      <c:ptCount val="1"/>
                      <c:pt idx="0">
                        <c:v>Abonnés Actifs (000)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opérateur'!$C$13:$AL$13</c15:sqref>
                        </c15:fullRef>
                        <c15:formulaRef>
                          <c15:sqref>'Marché par opérateur'!$W$13:$AI$13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612.774</c:v>
                      </c:pt>
                      <c:pt idx="1">
                        <c:v>674.07300000000009</c:v>
                      </c:pt>
                      <c:pt idx="2">
                        <c:v>766.33899999999994</c:v>
                      </c:pt>
                      <c:pt idx="3">
                        <c:v>911.78899999999999</c:v>
                      </c:pt>
                      <c:pt idx="4">
                        <c:v>930.17399999999998</c:v>
                      </c:pt>
                      <c:pt idx="5">
                        <c:v>1020.836</c:v>
                      </c:pt>
                      <c:pt idx="6">
                        <c:v>1191.865</c:v>
                      </c:pt>
                      <c:pt idx="7">
                        <c:v>1262.375</c:v>
                      </c:pt>
                      <c:pt idx="8">
                        <c:v>1348.4639999999999</c:v>
                      </c:pt>
                      <c:pt idx="9">
                        <c:v>1469.5060000000001</c:v>
                      </c:pt>
                      <c:pt idx="10">
                        <c:v>1617.3020000000001</c:v>
                      </c:pt>
                      <c:pt idx="11">
                        <c:v>1623.6289999999999</c:v>
                      </c:pt>
                      <c:pt idx="12">
                        <c:v>1736.3219999999999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7A83-46DF-94D1-318A28DCBFB6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opérateur'!$B$14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27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opérateur'!$C$14:$AL$14</c15:sqref>
                        </c15:fullRef>
                        <c15:formulaRef>
                          <c15:sqref>'Marché par opérateur'!$W$14:$AI$14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119.01600000000001</c:v>
                      </c:pt>
                      <c:pt idx="1" formatCode="_-* #\ ##0\ _€_-;\-* #\ ##0\ _€_-;_-* &quot;-&quot;??\ _€_-;_-@_-">
                        <c:v>114.58</c:v>
                      </c:pt>
                      <c:pt idx="2" formatCode="_-* #\ ##0\ _€_-;\-* #\ ##0\ _€_-;_-* &quot;-&quot;??\ _€_-;_-@_-">
                        <c:v>123.914</c:v>
                      </c:pt>
                      <c:pt idx="3" formatCode="_-* #\ ##0\ _€_-;\-* #\ ##0\ _€_-;_-* &quot;-&quot;??\ _€_-;_-@_-">
                        <c:v>131.64699999999999</c:v>
                      </c:pt>
                      <c:pt idx="4" formatCode="_-* #\ ##0\ _€_-;\-* #\ ##0\ _€_-;_-* &quot;-&quot;??\ _€_-;_-@_-">
                        <c:v>138.43700000000001</c:v>
                      </c:pt>
                      <c:pt idx="5" formatCode="_-* #\ ##0\ _€_-;\-* #\ ##0\ _€_-;_-* &quot;-&quot;??\ _€_-;_-@_-">
                        <c:v>152.964</c:v>
                      </c:pt>
                      <c:pt idx="6" formatCode="_-* #\ ##0\ _€_-;\-* #\ ##0\ _€_-;_-* &quot;-&quot;??\ _€_-;_-@_-">
                        <c:v>185.63200000000001</c:v>
                      </c:pt>
                      <c:pt idx="7" formatCode="_-* #\ ##0\ _€_-;\-* #\ ##0\ _€_-;_-* &quot;-&quot;??\ _€_-;_-@_-">
                        <c:v>207.48</c:v>
                      </c:pt>
                      <c:pt idx="8" formatCode="_-* #\ ##0\ _€_-;\-* #\ ##0\ _€_-;_-* &quot;-&quot;??\ _€_-;_-@_-">
                        <c:v>248.399</c:v>
                      </c:pt>
                      <c:pt idx="9" formatCode="_-* #\ ##0\ _€_-;\-* #\ ##0\ _€_-;_-* &quot;-&quot;??\ _€_-;_-@_-">
                        <c:v>304.08600000000001</c:v>
                      </c:pt>
                      <c:pt idx="10" formatCode="_-* #\ ##0\ _€_-;\-* #\ ##0\ _€_-;_-* &quot;-&quot;??\ _€_-;_-@_-">
                        <c:v>354.46800000000002</c:v>
                      </c:pt>
                      <c:pt idx="11" formatCode="_-* #\ ##0\ _€_-;\-* #\ ##0\ _€_-;_-* &quot;-&quot;??\ _€_-;_-@_-">
                        <c:v>379.5</c:v>
                      </c:pt>
                      <c:pt idx="12" formatCode="_-* #\ ##0\ _€_-;\-* #\ ##0\ _€_-;_-* &quot;-&quot;??\ _€_-;_-@_-">
                        <c:v>416.95499999999998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7A83-46DF-94D1-318A28DCBFB6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opérateur'!$B$15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5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opérateur'!$C$15:$AL$15</c15:sqref>
                        </c15:fullRef>
                        <c15:formulaRef>
                          <c15:sqref>'Marché par opérateur'!$W$15:$AI$15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493.75799999999998</c:v>
                      </c:pt>
                      <c:pt idx="1" formatCode="_-* #\ ##0\ _€_-;\-* #\ ##0\ _€_-;_-* &quot;-&quot;??\ _€_-;_-@_-">
                        <c:v>559.49300000000005</c:v>
                      </c:pt>
                      <c:pt idx="2" formatCode="_-* #\ ##0\ _€_-;\-* #\ ##0\ _€_-;_-* &quot;-&quot;??\ _€_-;_-@_-">
                        <c:v>642.42499999999995</c:v>
                      </c:pt>
                      <c:pt idx="3" formatCode="_-* #\ ##0\ _€_-;\-* #\ ##0\ _€_-;_-* &quot;-&quot;??\ _€_-;_-@_-">
                        <c:v>780.14200000000005</c:v>
                      </c:pt>
                      <c:pt idx="4" formatCode="_-* #\ ##0\ _€_-;\-* #\ ##0\ _€_-;_-* &quot;-&quot;??\ _€_-;_-@_-">
                        <c:v>791.73699999999997</c:v>
                      </c:pt>
                      <c:pt idx="5" formatCode="_-* #\ ##0\ _€_-;\-* #\ ##0\ _€_-;_-* &quot;-&quot;??\ _€_-;_-@_-">
                        <c:v>867.87199999999996</c:v>
                      </c:pt>
                      <c:pt idx="6" formatCode="_-* #\ ##0\ _€_-;\-* #\ ##0\ _€_-;_-* &quot;-&quot;??\ _€_-;_-@_-">
                        <c:v>1006.2329999999999</c:v>
                      </c:pt>
                      <c:pt idx="7" formatCode="_-* #\ ##0\ _€_-;\-* #\ ##0\ _€_-;_-* &quot;-&quot;??\ _€_-;_-@_-">
                        <c:v>1054.895</c:v>
                      </c:pt>
                      <c:pt idx="8" formatCode="_-* #\ ##0\ _€_-;\-* #\ ##0\ _€_-;_-* &quot;-&quot;??\ _€_-;_-@_-">
                        <c:v>1100.0650000000001</c:v>
                      </c:pt>
                      <c:pt idx="9" formatCode="_-* #\ ##0\ _€_-;\-* #\ ##0\ _€_-;_-* &quot;-&quot;??\ _€_-;_-@_-">
                        <c:v>1165.42</c:v>
                      </c:pt>
                      <c:pt idx="10" formatCode="_-* #\ ##0\ _€_-;\-* #\ ##0\ _€_-;_-* &quot;-&quot;??\ _€_-;_-@_-">
                        <c:v>1262.8340000000001</c:v>
                      </c:pt>
                      <c:pt idx="11" formatCode="_-* #\ ##0\ _€_-;\-* #\ ##0\ _€_-;_-* &quot;-&quot;??\ _€_-;_-@_-">
                        <c:v>1244.1289999999999</c:v>
                      </c:pt>
                      <c:pt idx="12" formatCode="_-* #\ ##0\ _€_-;\-* #\ ##0\ _€_-;_-* &quot;-&quot;??\ _€_-;_-@_-">
                        <c:v>1319.367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7A83-46DF-94D1-318A28DCBFB6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6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opérateur'!$C$16:$AL$16</c15:sqref>
                        </c15:fullRef>
                        <c15:formulaRef>
                          <c15:sqref>'Marché par opérateur'!$W$16:$AI$16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7A83-46DF-94D1-318A28DCBFB6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opérateur'!$B$17</c15:sqref>
                        </c15:formulaRef>
                      </c:ext>
                    </c:extLst>
                    <c:strCache>
                      <c:ptCount val="1"/>
                      <c:pt idx="0">
                        <c:v>Parts de Marché Abonnés actifs (%)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opérateur'!$C$17:$AL$17</c15:sqref>
                        </c15:fullRef>
                        <c15:formulaRef>
                          <c15:sqref>'Marché par opérateur'!$W$17:$AI$17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7A83-46DF-94D1-318A28DCBFB6}"/>
                  </c:ext>
                </c:extLst>
              </c15:ser>
            </c15:filteredLineSeries>
          </c:ext>
        </c:extLst>
      </c:lineChart>
      <c:dateAx>
        <c:axId val="5361333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133712"/>
        <c:crosses val="autoZero"/>
        <c:auto val="1"/>
        <c:lblOffset val="100"/>
        <c:baseTimeUnit val="months"/>
      </c:dateAx>
      <c:valAx>
        <c:axId val="5361337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3613332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254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Répartition du volume des transactions par type de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6350"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6350"/>
        </a:sp3d>
      </c:spPr>
    </c:backWall>
    <c:plotArea>
      <c:layout>
        <c:manualLayout>
          <c:layoutTarget val="inner"/>
          <c:xMode val="edge"/>
          <c:yMode val="edge"/>
          <c:x val="0.10639841941056408"/>
          <c:y val="0.12102916712875679"/>
          <c:w val="0.86752596129347759"/>
          <c:h val="0.6657662510496047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'Vue Globale du Marché'!$B$24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Marché'!$C$24:$AL$24</c15:sqref>
                  </c15:fullRef>
                </c:ext>
              </c:extLst>
              <c:f>'Vue Globale du Marché'!$C$24:$AI$24</c:f>
              <c:numCache>
                <c:formatCode>0%</c:formatCode>
                <c:ptCount val="13"/>
                <c:pt idx="0">
                  <c:v>0.1561804764428929</c:v>
                </c:pt>
                <c:pt idx="1">
                  <c:v>0.15756770730739109</c:v>
                </c:pt>
                <c:pt idx="2">
                  <c:v>0.15721364891497397</c:v>
                </c:pt>
                <c:pt idx="3">
                  <c:v>0.15793207423225877</c:v>
                </c:pt>
                <c:pt idx="4">
                  <c:v>0.14818785946371882</c:v>
                </c:pt>
                <c:pt idx="5">
                  <c:v>0.15777547090652869</c:v>
                </c:pt>
                <c:pt idx="6">
                  <c:v>0.15897298561915058</c:v>
                </c:pt>
                <c:pt idx="7">
                  <c:v>0.16443828916205119</c:v>
                </c:pt>
                <c:pt idx="8">
                  <c:v>0.16385393642863144</c:v>
                </c:pt>
                <c:pt idx="9">
                  <c:v>0.16624021655387361</c:v>
                </c:pt>
                <c:pt idx="10">
                  <c:v>0.17513264144893237</c:v>
                </c:pt>
                <c:pt idx="11">
                  <c:v>0.16665251880239212</c:v>
                </c:pt>
                <c:pt idx="12">
                  <c:v>0.16836654272957741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1B-49B1-AF69-7315EF7EB6A2}"/>
            </c:ext>
          </c:extLst>
        </c:ser>
        <c:ser>
          <c:idx val="1"/>
          <c:order val="1"/>
          <c:tx>
            <c:strRef>
              <c:f>'Vue Globale du Marché'!$B$25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Marché'!$C$25:$AL$25</c15:sqref>
                  </c15:fullRef>
                </c:ext>
              </c:extLst>
              <c:f>'Vue Globale du Marché'!$C$25:$AI$25</c:f>
              <c:numCache>
                <c:formatCode>0%</c:formatCode>
                <c:ptCount val="13"/>
                <c:pt idx="0">
                  <c:v>0.1087367957101982</c:v>
                </c:pt>
                <c:pt idx="1">
                  <c:v>0.1192460568016048</c:v>
                </c:pt>
                <c:pt idx="2">
                  <c:v>0.12855390859584509</c:v>
                </c:pt>
                <c:pt idx="3">
                  <c:v>0.13347069703638373</c:v>
                </c:pt>
                <c:pt idx="4">
                  <c:v>0.14088287688412832</c:v>
                </c:pt>
                <c:pt idx="5">
                  <c:v>0.14952285416151206</c:v>
                </c:pt>
                <c:pt idx="6">
                  <c:v>0.15344521115433438</c:v>
                </c:pt>
                <c:pt idx="7">
                  <c:v>0.16038312034430124</c:v>
                </c:pt>
                <c:pt idx="8">
                  <c:v>0.16139500877326154</c:v>
                </c:pt>
                <c:pt idx="9">
                  <c:v>0.16426700770343777</c:v>
                </c:pt>
                <c:pt idx="10">
                  <c:v>0.16978033601865097</c:v>
                </c:pt>
                <c:pt idx="11">
                  <c:v>0.16340786225053708</c:v>
                </c:pt>
                <c:pt idx="12">
                  <c:v>0.16555596734480293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1B-49B1-AF69-7315EF7EB6A2}"/>
            </c:ext>
          </c:extLst>
        </c:ser>
        <c:ser>
          <c:idx val="2"/>
          <c:order val="2"/>
          <c:tx>
            <c:strRef>
              <c:f>'Vue Globale du Marché'!$B$26</c:f>
              <c:strCache>
                <c:ptCount val="1"/>
                <c:pt idx="0">
                  <c:v>    Envoi d'Argent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Marché'!$C$26:$AL$26</c15:sqref>
                  </c15:fullRef>
                </c:ext>
              </c:extLst>
              <c:f>'Vue Globale du Marché'!$C$26:$AI$26</c:f>
              <c:numCache>
                <c:formatCode>0%</c:formatCode>
                <c:ptCount val="13"/>
                <c:pt idx="0">
                  <c:v>4.4351209459743073E-2</c:v>
                </c:pt>
                <c:pt idx="1">
                  <c:v>4.5843677668723361E-2</c:v>
                </c:pt>
                <c:pt idx="2">
                  <c:v>4.740234913786897E-2</c:v>
                </c:pt>
                <c:pt idx="3">
                  <c:v>5.3832209603654341E-2</c:v>
                </c:pt>
                <c:pt idx="4">
                  <c:v>5.3501471716855861E-2</c:v>
                </c:pt>
                <c:pt idx="5">
                  <c:v>5.9499187813982501E-2</c:v>
                </c:pt>
                <c:pt idx="6">
                  <c:v>6.081519053580238E-2</c:v>
                </c:pt>
                <c:pt idx="7">
                  <c:v>6.2323033965082833E-2</c:v>
                </c:pt>
                <c:pt idx="8">
                  <c:v>6.3147469051083926E-2</c:v>
                </c:pt>
                <c:pt idx="9">
                  <c:v>6.3887188207704088E-2</c:v>
                </c:pt>
                <c:pt idx="10">
                  <c:v>6.6676110723041776E-2</c:v>
                </c:pt>
                <c:pt idx="11">
                  <c:v>6.5705998297057297E-2</c:v>
                </c:pt>
                <c:pt idx="12">
                  <c:v>6.6814713286490454E-2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1B-49B1-AF69-7315EF7EB6A2}"/>
            </c:ext>
          </c:extLst>
        </c:ser>
        <c:ser>
          <c:idx val="3"/>
          <c:order val="3"/>
          <c:tx>
            <c:strRef>
              <c:f>'Vue Globale du Marché'!$B$27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Marché'!$C$27:$AL$27</c15:sqref>
                  </c15:fullRef>
                </c:ext>
              </c:extLst>
              <c:f>'Vue Globale du Marché'!$C$27:$AI$27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1B-49B1-AF69-7315EF7EB6A2}"/>
            </c:ext>
          </c:extLst>
        </c:ser>
        <c:ser>
          <c:idx val="4"/>
          <c:order val="4"/>
          <c:tx>
            <c:strRef>
              <c:f>'Vue Globale du Marché'!$B$28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Marché'!$C$28:$AL$28</c15:sqref>
                  </c15:fullRef>
                </c:ext>
              </c:extLst>
              <c:f>'Vue Globale du Marché'!$C$28:$AI$28</c:f>
              <c:numCache>
                <c:formatCode>0%</c:formatCode>
                <c:ptCount val="13"/>
                <c:pt idx="0">
                  <c:v>0.3114291724872435</c:v>
                </c:pt>
                <c:pt idx="1">
                  <c:v>0.30836716241031337</c:v>
                </c:pt>
                <c:pt idx="2">
                  <c:v>0.30744137431311264</c:v>
                </c:pt>
                <c:pt idx="3">
                  <c:v>0.305403230926868</c:v>
                </c:pt>
                <c:pt idx="4">
                  <c:v>0.30975967742239802</c:v>
                </c:pt>
                <c:pt idx="5">
                  <c:v>0.29883653008315492</c:v>
                </c:pt>
                <c:pt idx="6">
                  <c:v>0.29597275534514073</c:v>
                </c:pt>
                <c:pt idx="7">
                  <c:v>0.28884299751322856</c:v>
                </c:pt>
                <c:pt idx="8">
                  <c:v>0.28819609182956946</c:v>
                </c:pt>
                <c:pt idx="9">
                  <c:v>0.28246709237572282</c:v>
                </c:pt>
                <c:pt idx="10">
                  <c:v>0.27982928587093031</c:v>
                </c:pt>
                <c:pt idx="11">
                  <c:v>0.27927893041787538</c:v>
                </c:pt>
                <c:pt idx="12">
                  <c:v>0.2760105558237595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1B-49B1-AF69-7315EF7EB6A2}"/>
            </c:ext>
          </c:extLst>
        </c:ser>
        <c:ser>
          <c:idx val="5"/>
          <c:order val="5"/>
          <c:tx>
            <c:strRef>
              <c:f>'Vue Globale du Marché'!$B$29</c:f>
              <c:strCache>
                <c:ptCount val="1"/>
                <c:pt idx="0">
                  <c:v>    Achat Crédit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Marché'!$C$29:$AL$29</c15:sqref>
                  </c15:fullRef>
                </c:ext>
              </c:extLst>
              <c:f>'Vue Globale du Marché'!$C$29:$AI$29</c:f>
              <c:numCache>
                <c:formatCode>0%</c:formatCode>
                <c:ptCount val="13"/>
                <c:pt idx="0">
                  <c:v>0.37922595845499185</c:v>
                </c:pt>
                <c:pt idx="1">
                  <c:v>0.36883689830066657</c:v>
                </c:pt>
                <c:pt idx="2">
                  <c:v>0.35923582287328371</c:v>
                </c:pt>
                <c:pt idx="3">
                  <c:v>0.34931648027420109</c:v>
                </c:pt>
                <c:pt idx="4">
                  <c:v>0.34761694275687233</c:v>
                </c:pt>
                <c:pt idx="5">
                  <c:v>0.33435853440764213</c:v>
                </c:pt>
                <c:pt idx="6">
                  <c:v>0.33078213181524513</c:v>
                </c:pt>
                <c:pt idx="7">
                  <c:v>0.32399852369190585</c:v>
                </c:pt>
                <c:pt idx="8">
                  <c:v>0.32339563362701551</c:v>
                </c:pt>
                <c:pt idx="9">
                  <c:v>0.32313804984018013</c:v>
                </c:pt>
                <c:pt idx="10">
                  <c:v>0.30858053239420175</c:v>
                </c:pt>
                <c:pt idx="11">
                  <c:v>0.32495460059413867</c:v>
                </c:pt>
                <c:pt idx="12">
                  <c:v>0.32325222081536981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71B-49B1-AF69-7315EF7EB6A2}"/>
            </c:ext>
          </c:extLst>
        </c:ser>
        <c:ser>
          <c:idx val="6"/>
          <c:order val="6"/>
          <c:tx>
            <c:strRef>
              <c:f>'Vue Globale du Marché'!$B$30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Marché'!$C$30:$AL$30</c15:sqref>
                  </c15:fullRef>
                </c:ext>
              </c:extLst>
              <c:f>'Vue Globale du Marché'!$C$30:$AI$30</c:f>
              <c:numCache>
                <c:formatCode>0%</c:formatCode>
                <c:ptCount val="13"/>
                <c:pt idx="0">
                  <c:v>3.5387154999643679E-6</c:v>
                </c:pt>
                <c:pt idx="1">
                  <c:v>3.2045700373302368E-6</c:v>
                </c:pt>
                <c:pt idx="2">
                  <c:v>2.0071985120201083E-6</c:v>
                </c:pt>
                <c:pt idx="3">
                  <c:v>2.3584948110941861E-6</c:v>
                </c:pt>
                <c:pt idx="4">
                  <c:v>8.576271959758759E-7</c:v>
                </c:pt>
                <c:pt idx="5">
                  <c:v>6.4544584171516479E-7</c:v>
                </c:pt>
                <c:pt idx="6">
                  <c:v>3.4235125041440544E-7</c:v>
                </c:pt>
                <c:pt idx="7">
                  <c:v>8.3972020522761819E-7</c:v>
                </c:pt>
                <c:pt idx="8">
                  <c:v>4.5888028480510769E-7</c:v>
                </c:pt>
                <c:pt idx="9">
                  <c:v>0</c:v>
                </c:pt>
                <c:pt idx="10">
                  <c:v>0</c:v>
                </c:pt>
                <c:pt idx="11">
                  <c:v>8.9637999627643772E-8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71B-49B1-AF69-7315EF7EB6A2}"/>
            </c:ext>
          </c:extLst>
        </c:ser>
        <c:ser>
          <c:idx val="7"/>
          <c:order val="7"/>
          <c:tx>
            <c:strRef>
              <c:f>'Vue Globale du Marché'!$B$31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Marché'!$C$31:$AL$31</c15:sqref>
                  </c15:fullRef>
                </c:ext>
              </c:extLst>
              <c:f>'Vue Globale du Marché'!$C$31:$AI$31</c:f>
              <c:numCache>
                <c:formatCode>0%</c:formatCode>
                <c:ptCount val="13"/>
                <c:pt idx="0">
                  <c:v>7.2848729430300955E-5</c:v>
                </c:pt>
                <c:pt idx="1">
                  <c:v>1.3529294126353594E-4</c:v>
                </c:pt>
                <c:pt idx="2">
                  <c:v>1.5088896640359859E-4</c:v>
                </c:pt>
                <c:pt idx="3">
                  <c:v>4.2949431823083596E-5</c:v>
                </c:pt>
                <c:pt idx="4">
                  <c:v>5.0314128830584716E-5</c:v>
                </c:pt>
                <c:pt idx="5">
                  <c:v>6.7771813380092301E-6</c:v>
                </c:pt>
                <c:pt idx="6">
                  <c:v>1.1383179076278982E-5</c:v>
                </c:pt>
                <c:pt idx="7">
                  <c:v>1.3195603225005428E-5</c:v>
                </c:pt>
                <c:pt idx="8">
                  <c:v>1.1401410153234599E-5</c:v>
                </c:pt>
                <c:pt idx="9">
                  <c:v>4.453190815698155E-7</c:v>
                </c:pt>
                <c:pt idx="10">
                  <c:v>1.0935442428160626E-6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71B-49B1-AF69-7315EF7E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536134496"/>
        <c:axId val="623957760"/>
        <c:axId val="0"/>
      </c:bar3DChart>
      <c:dateAx>
        <c:axId val="536134496"/>
        <c:scaling>
          <c:orientation val="minMax"/>
        </c:scaling>
        <c:delete val="0"/>
        <c:axPos val="l"/>
        <c:numFmt formatCode="[$-40C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3957760"/>
        <c:crosses val="autoZero"/>
        <c:auto val="1"/>
        <c:lblOffset val="100"/>
        <c:baseTimeUnit val="months"/>
      </c:dateAx>
      <c:valAx>
        <c:axId val="6239577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3613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/>
              <a:t>Répartition de la valeur des tansactions par type de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6350"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6350"/>
        </a:sp3d>
      </c:spPr>
    </c:backWall>
    <c:plotArea>
      <c:layout>
        <c:manualLayout>
          <c:layoutTarget val="inner"/>
          <c:xMode val="edge"/>
          <c:yMode val="edge"/>
          <c:x val="0.10639841941056408"/>
          <c:y val="0.12907745686718738"/>
          <c:w val="0.86752596129347759"/>
          <c:h val="0.65771796131117422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'Vue Globale du Marché'!$B$46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Marché'!$C$46:$AL$46</c15:sqref>
                  </c15:fullRef>
                </c:ext>
              </c:extLst>
              <c:f>'Vue Globale du Marché'!$C$46:$AI$46</c:f>
              <c:numCache>
                <c:formatCode>0%</c:formatCode>
                <c:ptCount val="13"/>
                <c:pt idx="0">
                  <c:v>0.42601115338489665</c:v>
                </c:pt>
                <c:pt idx="1">
                  <c:v>0.4103174253629876</c:v>
                </c:pt>
                <c:pt idx="2">
                  <c:v>0.39033091702273293</c:v>
                </c:pt>
                <c:pt idx="3">
                  <c:v>0.42762128330583615</c:v>
                </c:pt>
                <c:pt idx="4">
                  <c:v>0.40722221495919908</c:v>
                </c:pt>
                <c:pt idx="5">
                  <c:v>0.43657404331471678</c:v>
                </c:pt>
                <c:pt idx="6">
                  <c:v>0.43537580019328054</c:v>
                </c:pt>
                <c:pt idx="7">
                  <c:v>0.43454683487405599</c:v>
                </c:pt>
                <c:pt idx="8">
                  <c:v>0.43725899029931042</c:v>
                </c:pt>
                <c:pt idx="9">
                  <c:v>0.44509306022879735</c:v>
                </c:pt>
                <c:pt idx="10">
                  <c:v>0.44734022457035727</c:v>
                </c:pt>
                <c:pt idx="11">
                  <c:v>0.44324703872333088</c:v>
                </c:pt>
                <c:pt idx="12">
                  <c:v>0.44268425513235826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1B-49B1-AF69-7315EF7EB6A2}"/>
            </c:ext>
          </c:extLst>
        </c:ser>
        <c:ser>
          <c:idx val="1"/>
          <c:order val="1"/>
          <c:tx>
            <c:strRef>
              <c:f>'Vue Globale du Marché'!$B$47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Marché'!$C$47:$AL$47</c15:sqref>
                  </c15:fullRef>
                </c:ext>
              </c:extLst>
              <c:f>'Vue Globale du Marché'!$C$47:$AI$47</c:f>
              <c:numCache>
                <c:formatCode>0%</c:formatCode>
                <c:ptCount val="13"/>
                <c:pt idx="0">
                  <c:v>0.32271250756505315</c:v>
                </c:pt>
                <c:pt idx="1">
                  <c:v>0.29477155806001315</c:v>
                </c:pt>
                <c:pt idx="2">
                  <c:v>0.28560873186785557</c:v>
                </c:pt>
                <c:pt idx="3">
                  <c:v>0.34064389658602434</c:v>
                </c:pt>
                <c:pt idx="4">
                  <c:v>0.33559980152622826</c:v>
                </c:pt>
                <c:pt idx="5">
                  <c:v>0.37600386883169878</c:v>
                </c:pt>
                <c:pt idx="6">
                  <c:v>0.36997488857125249</c:v>
                </c:pt>
                <c:pt idx="7">
                  <c:v>0.36857052773701438</c:v>
                </c:pt>
                <c:pt idx="8">
                  <c:v>0.37230411228016885</c:v>
                </c:pt>
                <c:pt idx="9">
                  <c:v>0.3841935502672772</c:v>
                </c:pt>
                <c:pt idx="10">
                  <c:v>0.38344483904447435</c:v>
                </c:pt>
                <c:pt idx="11">
                  <c:v>0.38343629709837546</c:v>
                </c:pt>
                <c:pt idx="12">
                  <c:v>0.38504687582518343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1B-49B1-AF69-7315EF7EB6A2}"/>
            </c:ext>
          </c:extLst>
        </c:ser>
        <c:ser>
          <c:idx val="2"/>
          <c:order val="2"/>
          <c:tx>
            <c:strRef>
              <c:f>'Vue Globale du Marché'!$B$48</c:f>
              <c:strCache>
                <c:ptCount val="1"/>
                <c:pt idx="0">
                  <c:v>    Envoi d'Argent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Marché'!$C$48:$AL$48</c15:sqref>
                  </c15:fullRef>
                </c:ext>
              </c:extLst>
              <c:f>'Vue Globale du Marché'!$C$48:$AI$48</c:f>
              <c:numCache>
                <c:formatCode>0%</c:formatCode>
                <c:ptCount val="13"/>
                <c:pt idx="0">
                  <c:v>8.5884571885765579E-2</c:v>
                </c:pt>
                <c:pt idx="1">
                  <c:v>7.8300245250709666E-2</c:v>
                </c:pt>
                <c:pt idx="2">
                  <c:v>7.5167434140357814E-2</c:v>
                </c:pt>
                <c:pt idx="3">
                  <c:v>9.7043829598976075E-2</c:v>
                </c:pt>
                <c:pt idx="4">
                  <c:v>9.1480395400736048E-2</c:v>
                </c:pt>
                <c:pt idx="5">
                  <c:v>0.10730580992491145</c:v>
                </c:pt>
                <c:pt idx="6">
                  <c:v>0.10763572437861221</c:v>
                </c:pt>
                <c:pt idx="7">
                  <c:v>0.10437311786210987</c:v>
                </c:pt>
                <c:pt idx="8">
                  <c:v>0.10671057503586198</c:v>
                </c:pt>
                <c:pt idx="9">
                  <c:v>0.10863134512077609</c:v>
                </c:pt>
                <c:pt idx="10">
                  <c:v>0.10924370490291624</c:v>
                </c:pt>
                <c:pt idx="11">
                  <c:v>0.11043265368634204</c:v>
                </c:pt>
                <c:pt idx="12">
                  <c:v>0.10954765431847682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1B-49B1-AF69-7315EF7EB6A2}"/>
            </c:ext>
          </c:extLst>
        </c:ser>
        <c:ser>
          <c:idx val="3"/>
          <c:order val="3"/>
          <c:tx>
            <c:strRef>
              <c:f>'Vue Globale du Marché'!$B$49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Marché'!$C$49:$AL$49</c15:sqref>
                  </c15:fullRef>
                </c:ext>
              </c:extLst>
              <c:f>'Vue Globale du Marché'!$C$49:$AI$49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1B-49B1-AF69-7315EF7EB6A2}"/>
            </c:ext>
          </c:extLst>
        </c:ser>
        <c:ser>
          <c:idx val="4"/>
          <c:order val="4"/>
          <c:tx>
            <c:strRef>
              <c:f>'Vue Globale du Marché'!$B$50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Marché'!$C$50:$AL$50</c15:sqref>
                  </c15:fullRef>
                </c:ext>
              </c:extLst>
              <c:f>'Vue Globale du Marché'!$C$50:$AI$50</c:f>
              <c:numCache>
                <c:formatCode>0%</c:formatCode>
                <c:ptCount val="13"/>
                <c:pt idx="0">
                  <c:v>6.8491454666584448E-2</c:v>
                </c:pt>
                <c:pt idx="1">
                  <c:v>5.1302955812649105E-2</c:v>
                </c:pt>
                <c:pt idx="2">
                  <c:v>4.077468098396525E-2</c:v>
                </c:pt>
                <c:pt idx="3">
                  <c:v>3.9279365823993322E-2</c:v>
                </c:pt>
                <c:pt idx="4">
                  <c:v>4.2032925071463965E-2</c:v>
                </c:pt>
                <c:pt idx="5">
                  <c:v>3.8349017244545064E-2</c:v>
                </c:pt>
                <c:pt idx="6">
                  <c:v>3.5350510653375036E-2</c:v>
                </c:pt>
                <c:pt idx="7">
                  <c:v>3.7212585580829724E-2</c:v>
                </c:pt>
                <c:pt idx="8">
                  <c:v>3.6987496777667453E-2</c:v>
                </c:pt>
                <c:pt idx="9">
                  <c:v>3.7367091493146008E-2</c:v>
                </c:pt>
                <c:pt idx="10">
                  <c:v>3.4884021552513876E-2</c:v>
                </c:pt>
                <c:pt idx="11">
                  <c:v>3.8657703114758218E-2</c:v>
                </c:pt>
                <c:pt idx="12">
                  <c:v>3.9390110419083808E-2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1B-49B1-AF69-7315EF7EB6A2}"/>
            </c:ext>
          </c:extLst>
        </c:ser>
        <c:ser>
          <c:idx val="5"/>
          <c:order val="5"/>
          <c:tx>
            <c:strRef>
              <c:f>'Vue Globale du Marché'!$B$51</c:f>
              <c:strCache>
                <c:ptCount val="1"/>
                <c:pt idx="0">
                  <c:v>    Achat Crédit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Marché'!$C$51:$AL$51</c15:sqref>
                  </c15:fullRef>
                </c:ext>
              </c:extLst>
              <c:f>'Vue Globale du Marché'!$C$51:$AI$51</c:f>
              <c:numCache>
                <c:formatCode>0%</c:formatCode>
                <c:ptCount val="13"/>
                <c:pt idx="0">
                  <c:v>3.1040423037434185E-2</c:v>
                </c:pt>
                <c:pt idx="1">
                  <c:v>2.6873885590891929E-2</c:v>
                </c:pt>
                <c:pt idx="2">
                  <c:v>2.5426902763833529E-2</c:v>
                </c:pt>
                <c:pt idx="3">
                  <c:v>2.6053704266942746E-2</c:v>
                </c:pt>
                <c:pt idx="4">
                  <c:v>2.8239641187485485E-2</c:v>
                </c:pt>
                <c:pt idx="5">
                  <c:v>2.8478763605399134E-2</c:v>
                </c:pt>
                <c:pt idx="6">
                  <c:v>2.4031882581870417E-2</c:v>
                </c:pt>
                <c:pt idx="7">
                  <c:v>2.6567794908097884E-2</c:v>
                </c:pt>
                <c:pt idx="8">
                  <c:v>2.3462902769940168E-2</c:v>
                </c:pt>
                <c:pt idx="9">
                  <c:v>2.371459528819031E-2</c:v>
                </c:pt>
                <c:pt idx="10">
                  <c:v>2.3334675516661053E-2</c:v>
                </c:pt>
                <c:pt idx="11">
                  <c:v>2.4225819079024043E-2</c:v>
                </c:pt>
                <c:pt idx="12">
                  <c:v>2.3331104304897654E-2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71B-49B1-AF69-7315EF7EB6A2}"/>
            </c:ext>
          </c:extLst>
        </c:ser>
        <c:ser>
          <c:idx val="6"/>
          <c:order val="6"/>
          <c:tx>
            <c:strRef>
              <c:f>'Vue Globale du Marché'!$B$52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Marché'!$C$52:$AL$52</c15:sqref>
                  </c15:fullRef>
                </c:ext>
              </c:extLst>
              <c:f>'Vue Globale du Marché'!$C$52:$AI$52</c:f>
              <c:numCache>
                <c:formatCode>0%</c:formatCode>
                <c:ptCount val="13"/>
                <c:pt idx="0">
                  <c:v>5.8244096454672178E-5</c:v>
                </c:pt>
                <c:pt idx="1">
                  <c:v>1.7225795952311015E-4</c:v>
                </c:pt>
                <c:pt idx="2">
                  <c:v>7.695982625773162E-5</c:v>
                </c:pt>
                <c:pt idx="3">
                  <c:v>3.5956728280109219E-5</c:v>
                </c:pt>
                <c:pt idx="4">
                  <c:v>6.2462677789316206E-6</c:v>
                </c:pt>
                <c:pt idx="5">
                  <c:v>1.7696426070107545E-5</c:v>
                </c:pt>
                <c:pt idx="6">
                  <c:v>2.6958469527910131E-5</c:v>
                </c:pt>
                <c:pt idx="7">
                  <c:v>3.0108518378033322E-5</c:v>
                </c:pt>
                <c:pt idx="8">
                  <c:v>6.9223464572548392E-6</c:v>
                </c:pt>
                <c:pt idx="9">
                  <c:v>0</c:v>
                </c:pt>
                <c:pt idx="10">
                  <c:v>0</c:v>
                </c:pt>
                <c:pt idx="11">
                  <c:v>4.8829816928887262E-7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71B-49B1-AF69-7315EF7EB6A2}"/>
            </c:ext>
          </c:extLst>
        </c:ser>
        <c:ser>
          <c:idx val="7"/>
          <c:order val="7"/>
          <c:tx>
            <c:strRef>
              <c:f>'Vue Globale du Marché'!$B$53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Marché'!$C$3:$AI$3</c:f>
              <c:numCache>
                <c:formatCode>[$-40C]mmm\-yy;@</c:formatCode>
                <c:ptCount val="13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Marché'!$C$53:$AL$53</c15:sqref>
                  </c15:fullRef>
                </c:ext>
              </c:extLst>
              <c:f>'Vue Globale du Marché'!$C$53:$AI$53</c:f>
              <c:numCache>
                <c:formatCode>0%</c:formatCode>
                <c:ptCount val="13"/>
                <c:pt idx="0">
                  <c:v>6.5801645363811348E-2</c:v>
                </c:pt>
                <c:pt idx="1">
                  <c:v>0.1382616719632255</c:v>
                </c:pt>
                <c:pt idx="2">
                  <c:v>0.18261437339499714</c:v>
                </c:pt>
                <c:pt idx="3">
                  <c:v>6.932196368994728E-2</c:v>
                </c:pt>
                <c:pt idx="4">
                  <c:v>9.541877558710822E-2</c:v>
                </c:pt>
                <c:pt idx="5">
                  <c:v>1.3270800652658659E-2</c:v>
                </c:pt>
                <c:pt idx="6">
                  <c:v>2.7604235152081196E-2</c:v>
                </c:pt>
                <c:pt idx="7">
                  <c:v>2.8699030519514085E-2</c:v>
                </c:pt>
                <c:pt idx="8">
                  <c:v>2.3269000490593834E-2</c:v>
                </c:pt>
                <c:pt idx="9">
                  <c:v>1.0003576018129078E-3</c:v>
                </c:pt>
                <c:pt idx="10">
                  <c:v>1.7525344130773237E-3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71B-49B1-AF69-7315EF7E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623958544"/>
        <c:axId val="623958936"/>
        <c:axId val="0"/>
      </c:bar3DChart>
      <c:dateAx>
        <c:axId val="623958544"/>
        <c:scaling>
          <c:orientation val="minMax"/>
        </c:scaling>
        <c:delete val="0"/>
        <c:axPos val="l"/>
        <c:numFmt formatCode="[$-40C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3958936"/>
        <c:crosses val="autoZero"/>
        <c:auto val="1"/>
        <c:lblOffset val="100"/>
        <c:baseTimeUnit val="months"/>
      </c:dateAx>
      <c:valAx>
        <c:axId val="6239589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2395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SEPTEMBRE-19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2"/>
          <c:order val="32"/>
          <c:tx>
            <c:strRef>
              <c:f>'Marché par opérateur'!$AI$3:$AI$4</c:f>
              <c:strCache>
                <c:ptCount val="2"/>
                <c:pt idx="0">
                  <c:v>sept.-19</c:v>
                </c:pt>
              </c:strCache>
              <c:extLst xmlns:c16r2="http://schemas.microsoft.com/office/drawing/2015/06/chart"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opérateur'!$B$5:$B$15</c15:sqref>
                  </c15:fullRef>
                </c:ext>
              </c:extLst>
              <c:f>'Marché par opérateur'!$B$14:$B$15</c:f>
              <c:strCache>
                <c:ptCount val="2"/>
                <c:pt idx="0">
                  <c:v>AIRTEL</c:v>
                </c:pt>
                <c:pt idx="1">
                  <c:v>MTN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opérateur'!$AI$5:$AI$15</c15:sqref>
                  </c15:fullRef>
                </c:ext>
              </c:extLst>
              <c:f>'Marché par opérateur'!$AI$14:$AI$15</c:f>
              <c:numCache>
                <c:formatCode>_-* #\ ##0\ _€_-;\-* #\ ##0\ _€_-;_-* "-"??\ _€_-;_-@_-</c:formatCode>
                <c:ptCount val="2"/>
                <c:pt idx="0">
                  <c:v>416.95499999999998</c:v>
                </c:pt>
                <c:pt idx="1">
                  <c:v>1319.367</c:v>
                </c:pt>
              </c:numCache>
            </c:numRef>
          </c:val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A4-8AC4-4EF8-A6EA-8BA4E983EB02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 xmlns:c16r2="http://schemas.microsoft.com/office/drawing/2015/06/chart">
          <c:ext xmlns:c15="http://schemas.microsoft.com/office/drawing/2012/chart" uri="{02D57815-91ED-43cb-92C2-25804820EDAC}">
            <c15:filteredPieSeries>
              <c15:ser>
                <c:idx val="27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'Marché par opérateur'!$C$3:$C$4</c15:sqref>
                        </c15:formulaRef>
                      </c:ext>
                    </c:extLst>
                    <c:strCache>
                      <c:ptCount val="2"/>
                      <c:pt idx="0">
                        <c:v>janv.-17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opérateur'!$C$5:$C$15</c15:sqref>
                        </c15:fullRef>
                        <c15:formulaRef>
                          <c15:sqref>'Marché par opérateur'!$C$14:$C$15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9-8AC4-4EF8-A6EA-8BA4E983EB02}"/>
                  </c:ext>
                  <c:ext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0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opérateur'!$D$3:$D$4</c15:sqref>
                        </c15:formulaRef>
                      </c:ext>
                    </c:extLst>
                    <c:strCache>
                      <c:ptCount val="2"/>
                      <c:pt idx="0">
                        <c:v>févr.-17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opérateur'!$D$5:$D$15</c15:sqref>
                        </c15:fullRef>
                        <c15:formulaRef>
                          <c15:sqref>'Marché par opérateur'!$D$14:$D$15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opérateur'!$E$3:$E$4</c15:sqref>
                        </c15:formulaRef>
                      </c:ext>
                    </c:extLst>
                    <c:strCache>
                      <c:ptCount val="2"/>
                      <c:pt idx="0">
                        <c:v>mars-17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opérateur'!$E$5:$E$15</c15:sqref>
                        </c15:fullRef>
                        <c15:formulaRef>
                          <c15:sqref>'Marché par opérateur'!$E$14:$E$15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opérateur'!$F$3:$F$4</c15:sqref>
                        </c15:formulaRef>
                      </c:ext>
                    </c:extLst>
                    <c:strCache>
                      <c:ptCount val="2"/>
                      <c:pt idx="0">
                        <c:v>avr.-17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opérateur'!$F$5:$F$15</c15:sqref>
                        </c15:fullRef>
                        <c15:formulaRef>
                          <c15:sqref>'Marché par opérateur'!$F$14:$F$15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opérateur'!$G$3:$G$4</c15:sqref>
                        </c15:formulaRef>
                      </c:ext>
                    </c:extLst>
                    <c:strCache>
                      <c:ptCount val="2"/>
                      <c:pt idx="0">
                        <c:v>mai-17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opérateur'!$G$5:$G$15</c15:sqref>
                        </c15:fullRef>
                        <c15:formulaRef>
                          <c15:sqref>'Marché par opérateur'!$G$14:$G$15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D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4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opérateur'!$H$3:$H$4</c15:sqref>
                        </c15:formulaRef>
                      </c:ext>
                    </c:extLst>
                    <c:strCache>
                      <c:ptCount val="2"/>
                      <c:pt idx="0">
                        <c:v>juin-17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opérateur'!$H$5:$H$15</c15:sqref>
                        </c15:fullRef>
                        <c15:formulaRef>
                          <c15:sqref>'Marché par opérateur'!$H$14:$H$15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2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5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opérateur'!$I$3:$I$4</c15:sqref>
                        </c15:formulaRef>
                      </c:ext>
                    </c:extLst>
                    <c:strCache>
                      <c:ptCount val="2"/>
                      <c:pt idx="0">
                        <c:v>juil.-17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opérateur'!$I$5:$I$15</c15:sqref>
                        </c15:fullRef>
                        <c15:formulaRef>
                          <c15:sqref>'Marché par opérateur'!$I$14:$I$15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7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6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opérateur'!$J$3:$J$4</c15:sqref>
                        </c15:formulaRef>
                      </c:ext>
                    </c:extLst>
                    <c:strCache>
                      <c:ptCount val="2"/>
                      <c:pt idx="0">
                        <c:v>août-17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opérateur'!$J$5:$J$15</c15:sqref>
                        </c15:fullRef>
                        <c15:formulaRef>
                          <c15:sqref>'Marché par opérateur'!$J$14:$J$15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C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7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opérateur'!$K$3:$K$4</c15:sqref>
                        </c15:formulaRef>
                      </c:ext>
                    </c:extLst>
                    <c:strCache>
                      <c:ptCount val="2"/>
                      <c:pt idx="0">
                        <c:v>sept.-17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opérateur'!$K$5:$K$15</c15:sqref>
                        </c15:fullRef>
                        <c15:formulaRef>
                          <c15:sqref>'Marché par opérateur'!$K$14:$K$15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1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8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opérateur'!$L$3:$L$4</c15:sqref>
                        </c15:formulaRef>
                      </c:ext>
                    </c:extLst>
                    <c:strCache>
                      <c:ptCount val="2"/>
                      <c:pt idx="0">
                        <c:v>oct.-17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opérateur'!$L$5:$L$15</c15:sqref>
                        </c15:fullRef>
                        <c15:formulaRef>
                          <c15:sqref>'Marché par opérateur'!$L$14:$L$15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6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9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opérateur'!$M$3:$M$4</c15:sqref>
                        </c15:formulaRef>
                      </c:ext>
                    </c:extLst>
                    <c:strCache>
                      <c:ptCount val="2"/>
                      <c:pt idx="0">
                        <c:v>nov.-17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opérateur'!$M$5:$M$15</c15:sqref>
                        </c15:fullRef>
                        <c15:formulaRef>
                          <c15:sqref>'Marché par opérateur'!$M$14:$M$15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B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0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opérateur'!$N$3:$N$4</c15:sqref>
                        </c15:formulaRef>
                      </c:ext>
                    </c:extLst>
                    <c:strCache>
                      <c:ptCount val="2"/>
                      <c:pt idx="0">
                        <c:v>déc.-17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opérateur'!$N$5:$N$15</c15:sqref>
                        </c15:fullRef>
                        <c15:formulaRef>
                          <c15:sqref>'Marché par opérateur'!$N$14:$N$15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0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1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opérateur'!$O$3:$O$4</c15:sqref>
                        </c15:formulaRef>
                      </c:ext>
                    </c:extLst>
                    <c:strCache>
                      <c:ptCount val="2"/>
                      <c:pt idx="0">
                        <c:v>janv.-18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opérateur'!$O$5:$O$15</c15:sqref>
                        </c15:fullRef>
                        <c15:formulaRef>
                          <c15:sqref>'Marché par opérateur'!$O$14:$O$15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5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2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opérateur'!$P$3:$P$4</c15:sqref>
                        </c15:formulaRef>
                      </c:ext>
                    </c:extLst>
                    <c:strCache>
                      <c:ptCount val="2"/>
                      <c:pt idx="0">
                        <c:v>févr.-18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opérateur'!$P$5:$P$15</c15:sqref>
                        </c15:fullRef>
                        <c15:formulaRef>
                          <c15:sqref>'Marché par opérateur'!$P$14:$P$15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A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3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opérateur'!$Q$3:$Q$4</c15:sqref>
                        </c15:formulaRef>
                      </c:ext>
                    </c:extLst>
                    <c:strCache>
                      <c:ptCount val="2"/>
                      <c:pt idx="0">
                        <c:v>mars-18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opérateur'!$Q$5:$Q$15</c15:sqref>
                        </c15:fullRef>
                        <c15:formulaRef>
                          <c15:sqref>'Marché par opérateur'!$Q$14:$Q$15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F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4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opérateur'!$R$3:$R$4</c15:sqref>
                        </c15:formulaRef>
                      </c:ext>
                    </c:extLst>
                    <c:strCache>
                      <c:ptCount val="2"/>
                      <c:pt idx="0">
                        <c:v>avr.-18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opérateur'!$R$5:$R$15</c15:sqref>
                        </c15:fullRef>
                        <c15:formulaRef>
                          <c15:sqref>'Marché par opérateur'!$R$14:$R$15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4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5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opérateur'!$S$3:$S$4</c15:sqref>
                        </c15:formulaRef>
                      </c:ext>
                    </c:extLst>
                    <c:strCache>
                      <c:ptCount val="2"/>
                      <c:pt idx="0">
                        <c:v>mai-18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opérateur'!$S$5:$S$15</c15:sqref>
                        </c15:fullRef>
                        <c15:formulaRef>
                          <c15:sqref>'Marché par opérateur'!$S$14:$S$15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9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6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opérateur'!$T$3:$T$4</c15:sqref>
                        </c15:formulaRef>
                      </c:ext>
                    </c:extLst>
                    <c:strCache>
                      <c:ptCount val="2"/>
                      <c:pt idx="0">
                        <c:v>juin-18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opérateur'!$T$5:$T$15</c15:sqref>
                        </c15:fullRef>
                        <c15:formulaRef>
                          <c15:sqref>'Marché par opérateur'!$T$14:$T$15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5E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7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opérateur'!$U$3:$U$4</c15:sqref>
                        </c15:formulaRef>
                      </c:ext>
                    </c:extLst>
                    <c:strCache>
                      <c:ptCount val="2"/>
                      <c:pt idx="0">
                        <c:v>juil.-18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opérateur'!$U$5:$U$15</c15:sqref>
                        </c15:fullRef>
                        <c15:formulaRef>
                          <c15:sqref>'Marché par opérateur'!$U$14:$U$15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63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8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opérateur'!$V$3:$V$4</c15:sqref>
                        </c15:formulaRef>
                      </c:ext>
                    </c:extLst>
                    <c:strCache>
                      <c:ptCount val="2"/>
                      <c:pt idx="0">
                        <c:v>août-18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opérateur'!$V$5:$V$15</c15:sqref>
                        </c15:fullRef>
                        <c15:formulaRef>
                          <c15:sqref>'Marché par opérateur'!$V$14:$V$15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68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9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opérateur'!$W$3:$W$4</c15:sqref>
                        </c15:formulaRef>
                      </c:ext>
                    </c:extLst>
                    <c:strCache>
                      <c:ptCount val="2"/>
                      <c:pt idx="0">
                        <c:v>sept.-18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opérateur'!$W$5:$W$15</c15:sqref>
                        </c15:fullRef>
                        <c15:formulaRef>
                          <c15:sqref>'Marché par opérateur'!$W$14:$W$15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119.01600000000001</c:v>
                      </c:pt>
                      <c:pt idx="1">
                        <c:v>493.75799999999998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6D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0"/>
                <c:order val="2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opérateur'!$X$3:$X$4</c15:sqref>
                        </c15:formulaRef>
                      </c:ext>
                    </c:extLst>
                    <c:strCache>
                      <c:ptCount val="2"/>
                      <c:pt idx="0">
                        <c:v>oct.-18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opérateur'!$X$5:$X$15</c15:sqref>
                        </c15:fullRef>
                        <c15:formulaRef>
                          <c15:sqref>'Marché par opérateur'!$X$14:$X$15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114.58</c:v>
                      </c:pt>
                      <c:pt idx="1">
                        <c:v>559.49300000000005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72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1"/>
                <c:order val="2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opérateur'!$Y$3:$Y$4</c15:sqref>
                        </c15:formulaRef>
                      </c:ext>
                    </c:extLst>
                    <c:strCache>
                      <c:ptCount val="2"/>
                      <c:pt idx="0">
                        <c:v>nov.-18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opérateur'!$Y$5:$Y$15</c15:sqref>
                        </c15:fullRef>
                        <c15:formulaRef>
                          <c15:sqref>'Marché par opérateur'!$Y$14:$Y$15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123.914</c:v>
                      </c:pt>
                      <c:pt idx="1">
                        <c:v>642.42499999999995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77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2"/>
                <c:order val="2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opérateur'!$Z$3:$Z$4</c15:sqref>
                        </c15:formulaRef>
                      </c:ext>
                    </c:extLst>
                    <c:strCache>
                      <c:ptCount val="2"/>
                      <c:pt idx="0">
                        <c:v>déc.-18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opérateur'!$Z$5:$Z$15</c15:sqref>
                        </c15:fullRef>
                        <c15:formulaRef>
                          <c15:sqref>'Marché par opérateur'!$Z$14:$Z$15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131.64699999999999</c:v>
                      </c:pt>
                      <c:pt idx="1">
                        <c:v>780.14200000000005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7C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3"/>
                <c:order val="2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opérateur'!$AA$3:$AA$4</c15:sqref>
                        </c15:formulaRef>
                      </c:ext>
                    </c:extLst>
                    <c:strCache>
                      <c:ptCount val="2"/>
                      <c:pt idx="0">
                        <c:v>janv.-19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opérateur'!$AA$5:$AA$15</c15:sqref>
                        </c15:fullRef>
                        <c15:formulaRef>
                          <c15:sqref>'Marché par opérateur'!$AA$14:$AA$15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138.43700000000001</c:v>
                      </c:pt>
                      <c:pt idx="1">
                        <c:v>791.73699999999997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81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4"/>
                <c:order val="2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opérateur'!$AB$3:$AB$4</c15:sqref>
                        </c15:formulaRef>
                      </c:ext>
                    </c:extLst>
                    <c:strCache>
                      <c:ptCount val="2"/>
                      <c:pt idx="0">
                        <c:v>févr.-19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opérateur'!$AB$5:$AB$15</c15:sqref>
                        </c15:fullRef>
                        <c15:formulaRef>
                          <c15:sqref>'Marché par opérateur'!$AB$14:$AB$15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152.964</c:v>
                      </c:pt>
                      <c:pt idx="1">
                        <c:v>867.87199999999996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86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5"/>
                <c:order val="2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opérateur'!$AC$3:$AC$4</c15:sqref>
                        </c15:formulaRef>
                      </c:ext>
                    </c:extLst>
                    <c:strCache>
                      <c:ptCount val="2"/>
                      <c:pt idx="0">
                        <c:v>mars-19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opérateur'!$AC$5:$AC$15</c15:sqref>
                        </c15:fullRef>
                        <c15:formulaRef>
                          <c15:sqref>'Marché par opérateur'!$AC$14:$AC$15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185.63200000000001</c:v>
                      </c:pt>
                      <c:pt idx="1">
                        <c:v>1006.2329999999999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8B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6"/>
                <c:order val="2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opérateur'!$AD$3:$AD$4</c15:sqref>
                        </c15:formulaRef>
                      </c:ext>
                    </c:extLst>
                    <c:strCache>
                      <c:ptCount val="2"/>
                      <c:pt idx="0">
                        <c:v>avr.-19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>
                        <a:alpha val="90000"/>
                      </a:srgbClr>
                    </a:solidFill>
                    <a:ln w="19050">
                      <a:solidFill>
                        <a:srgbClr val="C00000"/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bevelT w="6350"/>
                      <a:contourClr>
                        <a:srgbClr val="C00000"/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rgbClr val="FFC000">
                        <a:alpha val="90000"/>
                      </a:srgbClr>
                    </a:solidFill>
                    <a:ln w="19050">
                      <a:solidFill>
                        <a:srgbClr val="FFC000"/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rgbClr val="FFC000"/>
                      </a:contourClr>
                    </a:sp3d>
                  </c:spPr>
                </c:dPt>
                <c:dLbls>
                  <c:dLbl>
                    <c:idx val="0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FFC000">
                            <a:lumMod val="60000"/>
                            <a:lumOff val="4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FFC000">
                            <a:lumMod val="60000"/>
                            <a:lumOff val="4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4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8D-8AC4-4EF8-A6EA-8BA4E983EB02}"/>
                      </c:ext>
                      <c:ext xmlns:c15="http://schemas.microsoft.com/office/drawing/2012/chart" uri="{CE6537A1-D6FC-4f65-9D91-7224C49458BB}">
                        <c15:spPr xmlns:c15="http://schemas.microsoft.com/office/drawing/2012/chart">
                          <a:prstGeom prst="wedgeRectCallout">
                            <a:avLst/>
                          </a:prstGeom>
                          <a:solidFill>
                            <a:schemeClr val="lt1">
                              <a:alpha val="90000"/>
                            </a:schemeClr>
                          </a:solidFill>
                          <a:ln w="12700" cap="flat" cmpd="sng" algn="ctr">
                            <a:solidFill>
                              <a:schemeClr val="accent1"/>
                            </a:solidFill>
                            <a:round/>
                          </a:ln>
                        </c15:spPr>
                      </c:ext>
                    </c:extLst>
                  </c:dLbl>
                  <c:dLbl>
                    <c:idx val="1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FFC000">
                            <a:lumMod val="60000"/>
                            <a:lumOff val="4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FFC000">
                            <a:lumMod val="60000"/>
                            <a:lumOff val="4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5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8F-8AC4-4EF8-A6EA-8BA4E983EB02}"/>
                      </c:ext>
                      <c:ext xmlns:c15="http://schemas.microsoft.com/office/drawing/2012/chart" uri="{CE6537A1-D6FC-4f65-9D91-7224C49458BB}">
                        <c15:spPr xmlns:c15="http://schemas.microsoft.com/office/drawing/2012/chart">
                          <a:prstGeom prst="wedgeRectCallout">
                            <a:avLst/>
                          </a:prstGeom>
                          <a:solidFill>
                            <a:schemeClr val="lt1">
                              <a:alpha val="90000"/>
                            </a:schemeClr>
                          </a:solidFill>
                          <a:ln w="12700" cap="flat" cmpd="sng" algn="ctr">
                            <a:solidFill>
                              <a:schemeClr val="accent1"/>
                            </a:solidFill>
                            <a:round/>
                          </a:ln>
                        </c15:spPr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A5A5A5">
                          <a:lumMod val="60000"/>
                          <a:lumOff val="4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A5A5A5">
                          <a:lumMod val="60000"/>
                          <a:lumOff val="40000"/>
                          <a:lumMod val="75000"/>
                          <a:alpha val="40000"/>
                        </a:srgbClr>
                      </a:outerShdw>
                    </a:effectLst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opérateur'!$AD$5:$AD$15</c15:sqref>
                        </c15:fullRef>
                        <c15:formulaRef>
                          <c15:sqref>'Marché par opérateur'!$AD$14:$AD$15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207.48</c:v>
                      </c:pt>
                      <c:pt idx="1">
                        <c:v>1054.895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90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8"/>
                <c:order val="2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opérateur'!$AE$3:$AE$4</c15:sqref>
                        </c15:formulaRef>
                      </c:ext>
                    </c:extLst>
                    <c:strCache>
                      <c:ptCount val="2"/>
                      <c:pt idx="0">
                        <c:v>mai-19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>
                        <a:alpha val="90000"/>
                      </a:srgbClr>
                    </a:solidFill>
                    <a:ln w="19050">
                      <a:solidFill>
                        <a:srgbClr val="C00000"/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rgbClr val="C00000"/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rgbClr val="FFC000">
                        <a:alpha val="90000"/>
                      </a:srgbClr>
                    </a:solidFill>
                    <a:ln w="19050">
                      <a:solidFill>
                        <a:srgbClr val="FFC000"/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rgbClr val="FFC000"/>
                      </a:contourClr>
                    </a:sp3d>
                  </c:spPr>
                </c:dPt>
                <c:dLbls>
                  <c:dLbl>
                    <c:idx val="0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4472C4">
                            <a:lumMod val="60000"/>
                            <a:lumOff val="4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4472C4">
                            <a:lumMod val="60000"/>
                            <a:lumOff val="4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4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92-8AC4-4EF8-A6EA-8BA4E983EB02}"/>
                      </c:ext>
                      <c:ext xmlns:c15="http://schemas.microsoft.com/office/drawing/2012/chart" uri="{CE6537A1-D6FC-4f65-9D91-7224C49458BB}"/>
                    </c:extLst>
                  </c:dLbl>
                  <c:dLbl>
                    <c:idx val="1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4472C4">
                            <a:lumMod val="60000"/>
                            <a:lumOff val="4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4472C4">
                            <a:lumMod val="60000"/>
                            <a:lumOff val="4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5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94-8AC4-4EF8-A6EA-8BA4E983EB02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4472C4">
                          <a:lumMod val="60000"/>
                          <a:lumOff val="4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4472C4">
                          <a:lumMod val="60000"/>
                          <a:lumOff val="40000"/>
                          <a:lumMod val="75000"/>
                          <a:alpha val="40000"/>
                        </a:srgbClr>
                      </a:outerShdw>
                    </a:effectLst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opérateur'!$AE$5:$AE$15</c15:sqref>
                        </c15:fullRef>
                        <c15:formulaRef>
                          <c15:sqref>'Marché par opérateur'!$AE$14:$AE$15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248.399</c:v>
                      </c:pt>
                      <c:pt idx="1">
                        <c:v>1100.0650000000001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95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9"/>
                <c:order val="2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opérateur'!$AF$3:$AF$4</c15:sqref>
                        </c15:formulaRef>
                      </c:ext>
                    </c:extLst>
                    <c:strCache>
                      <c:ptCount val="2"/>
                      <c:pt idx="0">
                        <c:v>juin-19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/>
                    </a:solidFill>
                    <a:ln w="19050">
                      <a:solidFill>
                        <a:srgbClr val="C00000"/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rgbClr val="C00000"/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rgbClr val="FFC000"/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dLbls>
                  <c:dLbl>
                    <c:idx val="0"/>
                    <c:numFmt formatCode="0.00%" sourceLinked="0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70AD47">
                            <a:lumMod val="60000"/>
                            <a:lumOff val="4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70AD47">
                            <a:lumMod val="60000"/>
                            <a:lumOff val="4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4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</c:dLbl>
                  <c:dLbl>
                    <c:idx val="1"/>
                    <c:numFmt formatCode="0.00%" sourceLinked="0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70AD47">
                            <a:lumMod val="60000"/>
                            <a:lumOff val="4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70AD47">
                            <a:lumMod val="60000"/>
                            <a:lumOff val="4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5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</c:dLbl>
                  <c:numFmt formatCode="0.00%" sourceLinked="0"/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70AD47">
                          <a:lumMod val="60000"/>
                          <a:lumOff val="4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70AD47">
                          <a:lumMod val="60000"/>
                          <a:lumOff val="40000"/>
                          <a:lumMod val="75000"/>
                          <a:alpha val="40000"/>
                        </a:srgbClr>
                      </a:outerShdw>
                    </a:effectLst>
                  </c:sp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opérateur'!$AF$5:$AF$15</c15:sqref>
                        </c15:fullRef>
                        <c15:formulaRef>
                          <c15:sqref>'Marché par opérateur'!$AF$14:$AF$15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304.08600000000001</c:v>
                      </c:pt>
                      <c:pt idx="1">
                        <c:v>1165.42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0"/>
                <c:order val="3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opérateur'!$AG$3:$AG$4</c15:sqref>
                        </c15:formulaRef>
                      </c:ext>
                    </c:extLst>
                    <c:strCache>
                      <c:ptCount val="2"/>
                      <c:pt idx="0">
                        <c:v>juil.-19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opérateur'!$AG$5:$AG$15</c15:sqref>
                        </c15:fullRef>
                        <c15:formulaRef>
                          <c15:sqref>'Marché par opérateur'!$AG$14:$AG$15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354.46800000000002</c:v>
                      </c:pt>
                      <c:pt idx="1">
                        <c:v>1262.8340000000001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9A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1"/>
                <c:order val="3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opérateur'!$AH$3:$AH$4</c15:sqref>
                        </c15:formulaRef>
                      </c:ext>
                    </c:extLst>
                    <c:strCache>
                      <c:ptCount val="2"/>
                      <c:pt idx="0">
                        <c:v>août-19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dLbls>
                  <c:dLbl>
                    <c:idx val="0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ED7D31">
                            <a:lumMod val="5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ED7D31">
                            <a:lumMod val="5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4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1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9C-8AC4-4EF8-A6EA-8BA4E983EB02}"/>
                      </c:ext>
                      <c:ext xmlns:c15="http://schemas.microsoft.com/office/drawing/2012/chart" uri="{CE6537A1-D6FC-4f65-9D91-7224C49458BB}"/>
                    </c:extLst>
                  </c:dLbl>
                  <c:dLbl>
                    <c:idx val="1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ED7D31">
                            <a:lumMod val="5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ED7D31">
                            <a:lumMod val="5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5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1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9E-8AC4-4EF8-A6EA-8BA4E983EB02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ED7D31">
                          <a:lumMod val="5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ED7D31">
                          <a:lumMod val="50000"/>
                          <a:lumMod val="75000"/>
                          <a:alpha val="40000"/>
                        </a:srgbClr>
                      </a:outerShdw>
                    </a:effectLst>
                  </c:spPr>
                  <c:showLegendKey val="0"/>
                  <c:showVal val="1"/>
                  <c:showCatName val="0"/>
                  <c:showSerName val="0"/>
                  <c:showPercent val="1"/>
                  <c:showBubbleSize val="0"/>
                  <c:separator>
</c:separator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opérateur'!$AH$5:$AH$15</c15:sqref>
                        </c15:fullRef>
                        <c15:formulaRef>
                          <c15:sqref>'Marché par opérateur'!$AH$14:$AH$15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379.5</c:v>
                      </c:pt>
                      <c:pt idx="1">
                        <c:v>1244.1289999999999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9F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3"/>
                <c:order val="3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opérateur'!$AJ$3:$AJ$4</c15:sqref>
                        </c15:formulaRef>
                      </c:ext>
                    </c:extLst>
                    <c:strCache>
                      <c:ptCount val="2"/>
                      <c:pt idx="0">
                        <c:v>oct.-19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opérateur'!$AJ$5:$AJ$15</c15:sqref>
                        </c15:fullRef>
                        <c15:formulaRef>
                          <c15:sqref>'Marché par opérateur'!$AJ$14:$AJ$15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432.596</c:v>
                      </c:pt>
                      <c:pt idx="1">
                        <c:v>1327.13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A9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4"/>
                <c:order val="3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opérateur'!$AK$3:$AK$4</c15:sqref>
                        </c15:formulaRef>
                      </c:ext>
                    </c:extLst>
                    <c:strCache>
                      <c:ptCount val="2"/>
                      <c:pt idx="0">
                        <c:v>nov.-19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opérateur'!$AK$5:$AK$15</c15:sqref>
                        </c15:fullRef>
                        <c15:formulaRef>
                          <c15:sqref>'Marché par opérateur'!$AK$14:$AK$15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432.34699999999998</c:v>
                      </c:pt>
                      <c:pt idx="1">
                        <c:v>1347.453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AE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5"/>
                <c:order val="3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opérateur'!$AL$3:$AL$4</c15:sqref>
                        </c15:formulaRef>
                      </c:ext>
                    </c:extLst>
                    <c:strCache>
                      <c:ptCount val="2"/>
                      <c:pt idx="0">
                        <c:v>déc.-19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opérateur'!$AL$5:$AL$15</c15:sqref>
                        </c15:fullRef>
                        <c15:formulaRef>
                          <c15:sqref>'Marché par opérateur'!$AL$14:$AL$15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B3-8AC4-4EF8-A6EA-8BA4E983EB02}"/>
                  </c:ext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Nombre d'abonnés actifs par opérateur</a:t>
            </a:r>
          </a:p>
          <a:p>
            <a:pPr>
              <a:defRPr/>
            </a:pPr>
            <a:r>
              <a:rPr lang="fr-FR" sz="1200" b="1"/>
              <a:t>(en milliers)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5"/>
          <c:order val="8"/>
          <c:tx>
            <c:strRef>
              <c:f>'Marché par opérateur'!$A$13:$B$13</c:f>
              <c:strCache>
                <c:ptCount val="2"/>
                <c:pt idx="1">
                  <c:v>Abonnés Actifs (000)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6"/>
              </a:solidFill>
              <a:ln w="9525" cap="flat" cmpd="sng" algn="ctr">
                <a:solidFill>
                  <a:schemeClr val="accent6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3.3333333333333333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666666666666691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000000000000001E-2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444444444444497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666666666666718E-2"/>
                  <c:y val="-7.8703703703703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555555555555659E-2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33333333333333E-2"/>
                  <c:y val="-0.10185185185185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888888888888994E-2"/>
                  <c:y val="-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888888888888889E-2"/>
                  <c:y val="-0.12962962962962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666666666666664E-2"/>
                  <c:y val="-0.129629629629629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0000000000000204E-2"/>
                  <c:y val="-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99999999999897E-2"/>
                  <c:y val="-0.10185185185185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769-45BB-B247-B2865E1F66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12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  <c:pt idx="9">
                  <c:v>juin-19</c:v>
                </c:pt>
                <c:pt idx="10">
                  <c:v>juil.-19</c:v>
                </c:pt>
                <c:pt idx="11">
                  <c:v>août-19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opérateur'!$C$13:$AL$13</c15:sqref>
                  </c15:fullRef>
                </c:ext>
              </c:extLst>
              <c:f>'Marché par opérateur'!$W$13:$AH$13</c:f>
              <c:numCache>
                <c:formatCode>_-* #\ ##0\ _€_-;\-* #\ ##0\ _€_-;_-* "-"??\ _€_-;_-@_-</c:formatCode>
                <c:ptCount val="12"/>
                <c:pt idx="0">
                  <c:v>612.774</c:v>
                </c:pt>
                <c:pt idx="1">
                  <c:v>674.07300000000009</c:v>
                </c:pt>
                <c:pt idx="2">
                  <c:v>766.33899999999994</c:v>
                </c:pt>
                <c:pt idx="3">
                  <c:v>911.78899999999999</c:v>
                </c:pt>
                <c:pt idx="4">
                  <c:v>930.17399999999998</c:v>
                </c:pt>
                <c:pt idx="5">
                  <c:v>1020.836</c:v>
                </c:pt>
                <c:pt idx="6">
                  <c:v>1191.865</c:v>
                </c:pt>
                <c:pt idx="7">
                  <c:v>1262.375</c:v>
                </c:pt>
                <c:pt idx="8">
                  <c:v>1348.4639999999999</c:v>
                </c:pt>
                <c:pt idx="9">
                  <c:v>1469.5060000000001</c:v>
                </c:pt>
                <c:pt idx="10">
                  <c:v>1617.3020000000001</c:v>
                </c:pt>
                <c:pt idx="11">
                  <c:v>1623.6289999999999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CE-430C-8E23-66ACD65DB9A4}"/>
            </c:ext>
          </c:extLst>
        </c:ser>
        <c:ser>
          <c:idx val="6"/>
          <c:order val="9"/>
          <c:tx>
            <c:strRef>
              <c:f>'Marché par opérateur'!$A$14:$B$14</c:f>
              <c:strCache>
                <c:ptCount val="2"/>
                <c:pt idx="1">
                  <c:v>AIRTEL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1.6666666666666691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88888888888914E-2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66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77777777777828E-2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66666666666671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222222222222223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44444444444445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666666666666767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444444444444545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444444444444445E-2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666666666666767E-2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777777777777779E-3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8769-45BB-B247-B2865E1F66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12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  <c:pt idx="9">
                  <c:v>juin-19</c:v>
                </c:pt>
                <c:pt idx="10">
                  <c:v>juil.-19</c:v>
                </c:pt>
                <c:pt idx="11">
                  <c:v>août-19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opérateur'!$C$14:$AL$14</c15:sqref>
                  </c15:fullRef>
                </c:ext>
              </c:extLst>
              <c:f>'Marché par opérateur'!$W$14:$AH$14</c:f>
              <c:numCache>
                <c:formatCode>_(* #,##0.00_);_(* \(#,##0.00\);_(* "-"??_);_(@_)</c:formatCode>
                <c:ptCount val="12"/>
                <c:pt idx="0" formatCode="_-* #\ ##0\ _€_-;\-* #\ ##0\ _€_-;_-* &quot;-&quot;??\ _€_-;_-@_-">
                  <c:v>119.01600000000001</c:v>
                </c:pt>
                <c:pt idx="1" formatCode="_-* #\ ##0\ _€_-;\-* #\ ##0\ _€_-;_-* &quot;-&quot;??\ _€_-;_-@_-">
                  <c:v>114.58</c:v>
                </c:pt>
                <c:pt idx="2" formatCode="_-* #\ ##0\ _€_-;\-* #\ ##0\ _€_-;_-* &quot;-&quot;??\ _€_-;_-@_-">
                  <c:v>123.914</c:v>
                </c:pt>
                <c:pt idx="3" formatCode="_-* #\ ##0\ _€_-;\-* #\ ##0\ _€_-;_-* &quot;-&quot;??\ _€_-;_-@_-">
                  <c:v>131.64699999999999</c:v>
                </c:pt>
                <c:pt idx="4" formatCode="_-* #\ ##0\ _€_-;\-* #\ ##0\ _€_-;_-* &quot;-&quot;??\ _€_-;_-@_-">
                  <c:v>138.43700000000001</c:v>
                </c:pt>
                <c:pt idx="5" formatCode="_-* #\ ##0\ _€_-;\-* #\ ##0\ _€_-;_-* &quot;-&quot;??\ _€_-;_-@_-">
                  <c:v>152.964</c:v>
                </c:pt>
                <c:pt idx="6" formatCode="_-* #\ ##0\ _€_-;\-* #\ ##0\ _€_-;_-* &quot;-&quot;??\ _€_-;_-@_-">
                  <c:v>185.63200000000001</c:v>
                </c:pt>
                <c:pt idx="7" formatCode="_-* #\ ##0\ _€_-;\-* #\ ##0\ _€_-;_-* &quot;-&quot;??\ _€_-;_-@_-">
                  <c:v>207.48</c:v>
                </c:pt>
                <c:pt idx="8" formatCode="_-* #\ ##0\ _€_-;\-* #\ ##0\ _€_-;_-* &quot;-&quot;??\ _€_-;_-@_-">
                  <c:v>248.399</c:v>
                </c:pt>
                <c:pt idx="9" formatCode="_-* #\ ##0\ _€_-;\-* #\ ##0\ _€_-;_-* &quot;-&quot;??\ _€_-;_-@_-">
                  <c:v>304.08600000000001</c:v>
                </c:pt>
                <c:pt idx="10" formatCode="_-* #\ ##0\ _€_-;\-* #\ ##0\ _€_-;_-* &quot;-&quot;??\ _€_-;_-@_-">
                  <c:v>354.46800000000002</c:v>
                </c:pt>
                <c:pt idx="11" formatCode="_-* #\ ##0\ _€_-;\-* #\ ##0\ _€_-;_-* &quot;-&quot;??\ _€_-;_-@_-">
                  <c:v>379.5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E-430C-8E23-66ACD65DB9A4}"/>
            </c:ext>
          </c:extLst>
        </c:ser>
        <c:ser>
          <c:idx val="7"/>
          <c:order val="10"/>
          <c:tx>
            <c:strRef>
              <c:f>'Marché par opérateur'!$A$15:$B$15</c:f>
              <c:strCache>
                <c:ptCount val="2"/>
                <c:pt idx="1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2222222222222247E-2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222222222222223E-2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333333333333381E-2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607E-2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000000000000001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222222222222223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000000000000001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666666666666767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444444444444545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888888888888888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777777777777788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8769-45BB-B247-B2865E1F6623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8769-45BB-B247-B2865E1F66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12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  <c:pt idx="9">
                  <c:v>juin-19</c:v>
                </c:pt>
                <c:pt idx="10">
                  <c:v>juil.-19</c:v>
                </c:pt>
                <c:pt idx="11">
                  <c:v>août-19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opérateur'!$C$15:$AL$15</c15:sqref>
                  </c15:fullRef>
                </c:ext>
              </c:extLst>
              <c:f>'Marché par opérateur'!$W$15:$AH$15</c:f>
              <c:numCache>
                <c:formatCode>_(* #,##0.00_);_(* \(#,##0.00\);_(* "-"??_);_(@_)</c:formatCode>
                <c:ptCount val="12"/>
                <c:pt idx="0" formatCode="_-* #\ ##0\ _€_-;\-* #\ ##0\ _€_-;_-* &quot;-&quot;??\ _€_-;_-@_-">
                  <c:v>493.75799999999998</c:v>
                </c:pt>
                <c:pt idx="1" formatCode="_-* #\ ##0\ _€_-;\-* #\ ##0\ _€_-;_-* &quot;-&quot;??\ _€_-;_-@_-">
                  <c:v>559.49300000000005</c:v>
                </c:pt>
                <c:pt idx="2" formatCode="_-* #\ ##0\ _€_-;\-* #\ ##0\ _€_-;_-* &quot;-&quot;??\ _€_-;_-@_-">
                  <c:v>642.42499999999995</c:v>
                </c:pt>
                <c:pt idx="3" formatCode="_-* #\ ##0\ _€_-;\-* #\ ##0\ _€_-;_-* &quot;-&quot;??\ _€_-;_-@_-">
                  <c:v>780.14200000000005</c:v>
                </c:pt>
                <c:pt idx="4" formatCode="_-* #\ ##0\ _€_-;\-* #\ ##0\ _€_-;_-* &quot;-&quot;??\ _€_-;_-@_-">
                  <c:v>791.73699999999997</c:v>
                </c:pt>
                <c:pt idx="5" formatCode="_-* #\ ##0\ _€_-;\-* #\ ##0\ _€_-;_-* &quot;-&quot;??\ _€_-;_-@_-">
                  <c:v>867.87199999999996</c:v>
                </c:pt>
                <c:pt idx="6" formatCode="_-* #\ ##0\ _€_-;\-* #\ ##0\ _€_-;_-* &quot;-&quot;??\ _€_-;_-@_-">
                  <c:v>1006.2329999999999</c:v>
                </c:pt>
                <c:pt idx="7" formatCode="_-* #\ ##0\ _€_-;\-* #\ ##0\ _€_-;_-* &quot;-&quot;??\ _€_-;_-@_-">
                  <c:v>1054.895</c:v>
                </c:pt>
                <c:pt idx="8" formatCode="_-* #\ ##0\ _€_-;\-* #\ ##0\ _€_-;_-* &quot;-&quot;??\ _€_-;_-@_-">
                  <c:v>1100.0650000000001</c:v>
                </c:pt>
                <c:pt idx="9" formatCode="_-* #\ ##0\ _€_-;\-* #\ ##0\ _€_-;_-* &quot;-&quot;??\ _€_-;_-@_-">
                  <c:v>1165.42</c:v>
                </c:pt>
                <c:pt idx="10" formatCode="_-* #\ ##0\ _€_-;\-* #\ ##0\ _€_-;_-* &quot;-&quot;??\ _€_-;_-@_-">
                  <c:v>1262.8340000000001</c:v>
                </c:pt>
                <c:pt idx="11" formatCode="_-* #\ ##0\ _€_-;\-* #\ ##0\ _€_-;_-* &quot;-&quot;??\ _€_-;_-@_-">
                  <c:v>1244.1289999999999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CE-430C-8E23-66ACD65DB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622531448"/>
        <c:axId val="62253184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8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'Marché par opérateur'!$A$5:$B$5</c15:sqref>
                        </c15:formulaRef>
                      </c:ext>
                    </c:extLst>
                    <c:strCache>
                      <c:ptCount val="2"/>
                      <c:pt idx="1">
                        <c:v>Abonnés Enregistrés (000)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square"/>
                  <c:size val="7"/>
                  <c:spPr>
                    <a:solidFill>
                      <a:schemeClr val="accent3">
                        <a:lumMod val="60000"/>
                      </a:schemeClr>
                    </a:solidFill>
                    <a:ln w="9525" cap="flat" cmpd="sng" algn="ctr">
                      <a:solidFill>
                        <a:schemeClr val="accent3">
                          <a:lumMod val="60000"/>
                        </a:schemeClr>
                      </a:solidFill>
                      <a:round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2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opérateur'!$C$5:$AL$5</c15:sqref>
                        </c15:fullRef>
                        <c15:formulaRef>
                          <c15:sqref>'Marché par opérateur'!$W$5:$AH$5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2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  <c:pt idx="6">
                        <c:v>4674.7270000000008</c:v>
                      </c:pt>
                      <c:pt idx="7">
                        <c:v>4594.933</c:v>
                      </c:pt>
                      <c:pt idx="8">
                        <c:v>4906.3899999999994</c:v>
                      </c:pt>
                      <c:pt idx="9">
                        <c:v>5970.2190000000001</c:v>
                      </c:pt>
                      <c:pt idx="10">
                        <c:v>6241.3209999999999</c:v>
                      </c:pt>
                      <c:pt idx="11">
                        <c:v>6573.2170000000006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9-461C-46A8-A88A-C17873920D23}"/>
                  </c:ext>
                </c:extLst>
              </c15:ser>
            </c15:filteredLineSeries>
            <c15:filteredLineSeries>
              <c15:ser>
                <c:idx val="9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opérateur'!$A$6:$B$6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square"/>
                  <c:size val="7"/>
                  <c:spPr>
                    <a:solidFill>
                      <a:srgbClr val="C00000"/>
                    </a:solidFill>
                    <a:ln w="9525" cap="flat" cmpd="sng" algn="ctr">
                      <a:solidFill>
                        <a:srgbClr val="C00000"/>
                      </a:solidFill>
                      <a:round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2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opérateur'!$C$6:$AL$6</c15:sqref>
                        </c15:fullRef>
                        <c15:formulaRef>
                          <c15:sqref>'Marché par opérateur'!$W$6:$AH$6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2"/>
                      <c:pt idx="0">
                        <c:v>2523.1379999999999</c:v>
                      </c:pt>
                      <c:pt idx="1">
                        <c:v>2523.7730000000001</c:v>
                      </c:pt>
                      <c:pt idx="2">
                        <c:v>2570.7750000000001</c:v>
                      </c:pt>
                      <c:pt idx="3">
                        <c:v>2592.9960000000001</c:v>
                      </c:pt>
                      <c:pt idx="4">
                        <c:v>2368.4290000000001</c:v>
                      </c:pt>
                      <c:pt idx="5">
                        <c:v>2390.893</c:v>
                      </c:pt>
                      <c:pt idx="6">
                        <c:v>2425.3000000000002</c:v>
                      </c:pt>
                      <c:pt idx="7">
                        <c:v>2490.279</c:v>
                      </c:pt>
                      <c:pt idx="8">
                        <c:v>2686.348</c:v>
                      </c:pt>
                      <c:pt idx="9">
                        <c:v>3625.989</c:v>
                      </c:pt>
                      <c:pt idx="10">
                        <c:v>3757.31</c:v>
                      </c:pt>
                      <c:pt idx="11">
                        <c:v>3984.75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461C-46A8-A88A-C17873920D23}"/>
                  </c:ext>
                </c:extLst>
              </c15:ser>
            </c15:filteredLineSeries>
            <c15:filteredLineSeries>
              <c15:ser>
                <c:idx val="10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opérateur'!$A$7:$B$7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square"/>
                  <c:size val="7"/>
                  <c:spPr>
                    <a:solidFill>
                      <a:srgbClr val="FFC000"/>
                    </a:solidFill>
                    <a:ln w="9525" cap="flat" cmpd="sng" algn="ctr">
                      <a:solidFill>
                        <a:srgbClr val="FFC000"/>
                      </a:solidFill>
                      <a:round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2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opérateur'!$C$7:$AL$7</c15:sqref>
                        </c15:fullRef>
                        <c15:formulaRef>
                          <c15:sqref>'Marché par opérateur'!$W$7:$AH$7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2"/>
                      <c:pt idx="0">
                        <c:v>1663.183</c:v>
                      </c:pt>
                      <c:pt idx="1">
                        <c:v>1798.854</c:v>
                      </c:pt>
                      <c:pt idx="2">
                        <c:v>1922.5650000000001</c:v>
                      </c:pt>
                      <c:pt idx="3">
                        <c:v>2051.5659999999998</c:v>
                      </c:pt>
                      <c:pt idx="4">
                        <c:v>2158.9299999999998</c:v>
                      </c:pt>
                      <c:pt idx="5">
                        <c:v>2256.3580000000002</c:v>
                      </c:pt>
                      <c:pt idx="6">
                        <c:v>2249.4270000000001</c:v>
                      </c:pt>
                      <c:pt idx="7">
                        <c:v>2104.654</c:v>
                      </c:pt>
                      <c:pt idx="8">
                        <c:v>2220.0419999999999</c:v>
                      </c:pt>
                      <c:pt idx="9">
                        <c:v>2344.23</c:v>
                      </c:pt>
                      <c:pt idx="10">
                        <c:v>2484.011</c:v>
                      </c:pt>
                      <c:pt idx="11">
                        <c:v>2588.4670000000001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461C-46A8-A88A-C17873920D23}"/>
                  </c:ext>
                </c:extLst>
              </c15:ser>
            </c15:filteredLineSeries>
            <c15:filteredLineSeries>
              <c15:ser>
                <c:idx val="0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opérateur'!$A$8:$B$8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1"/>
                    </a:solidFill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2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opérateur'!$C$8:$AL$8</c15:sqref>
                        </c15:fullRef>
                        <c15:formulaRef>
                          <c15:sqref>'Marché par opérateur'!$W$8:$AH$8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2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6CCE-430C-8E23-66ACD65DB9A4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opérateur'!$A$9:$B$9</c15:sqref>
                        </c15:formulaRef>
                      </c:ext>
                    </c:extLst>
                    <c:strCache>
                      <c:ptCount val="2"/>
                      <c:pt idx="1">
                        <c:v>Parts de Marché Abonnés Enregistrés (%)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2"/>
                    </a:solidFill>
                    <a:ln w="9525" cap="flat" cmpd="sng" algn="ctr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2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opérateur'!$C$9:$AL$9</c15:sqref>
                        </c15:fullRef>
                        <c15:formulaRef>
                          <c15:sqref>'Marché par opérateur'!$W$9:$AH$9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6CCE-430C-8E23-66ACD65DB9A4}"/>
                  </c:ext>
                </c:extLst>
              </c15:ser>
            </c15:filteredLineSeries>
            <c15:filteredLineSeries>
              <c15:ser>
                <c:idx val="2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opérateur'!$A$10:$B$10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3"/>
                    </a:solidFill>
                    <a:ln w="9525" cap="flat" cmpd="sng" algn="ctr">
                      <a:solidFill>
                        <a:schemeClr val="accent3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2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opérateur'!$C$10:$AL$10</c15:sqref>
                        </c15:fullRef>
                        <c15:formulaRef>
                          <c15:sqref>'Marché par opérateur'!$W$10:$AH$10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 formatCode="0%">
                        <c:v>0.60271011229191451</c:v>
                      </c:pt>
                      <c:pt idx="1" formatCode="0%">
                        <c:v>0.58385167168020735</c:v>
                      </c:pt>
                      <c:pt idx="2" formatCode="0%">
                        <c:v>0.5721300858604067</c:v>
                      </c:pt>
                      <c:pt idx="3" formatCode="0%">
                        <c:v>0.55828644337184008</c:v>
                      </c:pt>
                      <c:pt idx="4" formatCode="0%">
                        <c:v>0.52313699885518239</c:v>
                      </c:pt>
                      <c:pt idx="5" formatCode="0%">
                        <c:v>0.51447468621772308</c:v>
                      </c:pt>
                      <c:pt idx="6" formatCode="0%">
                        <c:v>0.51881104500861752</c:v>
                      </c:pt>
                      <c:pt idx="7" formatCode="0%">
                        <c:v>0.5419619829059531</c:v>
                      </c:pt>
                      <c:pt idx="8" formatCode="0%">
                        <c:v>0.54752027458069996</c:v>
                      </c:pt>
                      <c:pt idx="9" formatCode="0%">
                        <c:v>0.60734606217962861</c:v>
                      </c:pt>
                      <c:pt idx="10" formatCode="0%">
                        <c:v>0.60200556901335467</c:v>
                      </c:pt>
                      <c:pt idx="11" formatCode="0%">
                        <c:v>0.6062100186255831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6CCE-430C-8E23-66ACD65DB9A4}"/>
                  </c:ext>
                </c:extLst>
              </c15:ser>
            </c15:filteredLineSeries>
            <c15:filteredLineSeries>
              <c15:ser>
                <c:idx val="3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opérateur'!$A$11:$B$11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4"/>
                    </a:solidFill>
                    <a:ln w="9525" cap="flat" cmpd="sng" algn="ctr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2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opérateur'!$C$11:$AL$11</c15:sqref>
                        </c15:fullRef>
                        <c15:formulaRef>
                          <c15:sqref>'Marché par opérateur'!$W$11:$AH$11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 formatCode="0%">
                        <c:v>0.39728988770808543</c:v>
                      </c:pt>
                      <c:pt idx="1" formatCode="0%">
                        <c:v>0.41614832831979254</c:v>
                      </c:pt>
                      <c:pt idx="2" formatCode="0%">
                        <c:v>0.42786991413959324</c:v>
                      </c:pt>
                      <c:pt idx="3" formatCode="0%">
                        <c:v>0.44171355662815998</c:v>
                      </c:pt>
                      <c:pt idx="4" formatCode="0%">
                        <c:v>0.47686300114481744</c:v>
                      </c:pt>
                      <c:pt idx="5" formatCode="0%">
                        <c:v>0.48552531378227687</c:v>
                      </c:pt>
                      <c:pt idx="6" formatCode="0%">
                        <c:v>0.48118895499138231</c:v>
                      </c:pt>
                      <c:pt idx="7" formatCode="0%">
                        <c:v>0.45803801709404685</c:v>
                      </c:pt>
                      <c:pt idx="8" formatCode="0%">
                        <c:v>0.45247972541930015</c:v>
                      </c:pt>
                      <c:pt idx="9" formatCode="0%">
                        <c:v>0.39265393782037139</c:v>
                      </c:pt>
                      <c:pt idx="10" formatCode="0%">
                        <c:v>0.39799443098664528</c:v>
                      </c:pt>
                      <c:pt idx="11" formatCode="0%">
                        <c:v>0.39378998137441679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6CCE-430C-8E23-66ACD65DB9A4}"/>
                  </c:ext>
                </c:extLst>
              </c15:ser>
            </c15:filteredLineSeries>
            <c15:filteredLineSeries>
              <c15:ser>
                <c:idx val="4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opérateur'!$A$12:$B$12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5"/>
                    </a:solidFill>
                    <a:ln w="9525" cap="flat" cmpd="sng" algn="ctr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12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opérateur'!$C$12:$AL$12</c15:sqref>
                        </c15:fullRef>
                        <c15:formulaRef>
                          <c15:sqref>'Marché par opérateur'!$W$12:$AH$12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6CCE-430C-8E23-66ACD65DB9A4}"/>
                  </c:ext>
                </c:extLst>
              </c15:ser>
            </c15:filteredLineSeries>
          </c:ext>
        </c:extLst>
      </c:lineChart>
      <c:dateAx>
        <c:axId val="62253144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531840"/>
        <c:crosses val="autoZero"/>
        <c:auto val="1"/>
        <c:lblOffset val="100"/>
        <c:baseTimeUnit val="months"/>
      </c:dateAx>
      <c:valAx>
        <c:axId val="622531840"/>
        <c:scaling>
          <c:orientation val="minMax"/>
        </c:scaling>
        <c:delete val="0"/>
        <c:axPos val="l"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5314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>
                <a:solidFill>
                  <a:sysClr val="windowText" lastClr="000000"/>
                </a:solidFill>
              </a:rPr>
              <a:t>Evolution du Revenu Total du Marché</a:t>
            </a:r>
          </a:p>
          <a:p>
            <a:pPr>
              <a:defRPr/>
            </a:pPr>
            <a:r>
              <a:rPr lang="fr-FR" b="1">
                <a:solidFill>
                  <a:sysClr val="windowText" lastClr="000000"/>
                </a:solidFill>
              </a:rPr>
              <a:t>(Milliers de F CFA)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427405850286814"/>
          <c:y val="9.2691466083150986E-2"/>
          <c:w val="0.84083906366907757"/>
          <c:h val="0.62230775857612974"/>
        </c:manualLayout>
      </c:layout>
      <c:lineChart>
        <c:grouping val="standard"/>
        <c:varyColors val="0"/>
        <c:ser>
          <c:idx val="50"/>
          <c:order val="0"/>
          <c:tx>
            <c:strRef>
              <c:f>'Marché par opérateur'!$B$168</c:f>
              <c:strCache>
                <c:ptCount val="1"/>
                <c:pt idx="0">
                  <c:v>Total Revenus Opérateur (000)</c:v>
                </c:pt>
              </c:strCache>
            </c:strRef>
          </c:tx>
          <c:spPr>
            <a:ln w="22225" cap="rnd" cmpd="sng" algn="ctr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 cap="flat" cmpd="sng" algn="ctr">
                <a:solidFill>
                  <a:srgbClr val="00206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5.154701250578976E-2"/>
                  <c:y val="-8.826956263494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30E-4E38-8B8C-65D3DA20B6F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993479887412308E-2"/>
                  <c:y val="-4.9398412354419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30E-4E38-8B8C-65D3DA20B6F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624434389140271E-2"/>
                  <c:y val="-5.4044161910953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30E-4E38-8B8C-65D3DA20B6F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48868778280625E-2"/>
                  <c:y val="-9.785932721712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0723981900452573E-2"/>
                  <c:y val="-4.8929663608562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6561085972850679E-2"/>
                  <c:y val="-6.9317023445463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977375565610876E-2"/>
                  <c:y val="-4.0723981900452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7511312217194568E-2"/>
                  <c:y val="-7.3343767808840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9773755656108594E-2"/>
                  <c:y val="-4.892966360856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4.077471967380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348-4AAA-BF06-35E075668B6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opérateur'!$Y$3:$AL$4</c:f>
              <c:strCache>
                <c:ptCount val="13"/>
                <c:pt idx="0">
                  <c:v>nov.-18</c:v>
                </c:pt>
                <c:pt idx="1">
                  <c:v>déc.-18</c:v>
                </c:pt>
                <c:pt idx="2">
                  <c:v>janv.-19</c:v>
                </c:pt>
                <c:pt idx="3">
                  <c:v>févr.-19</c:v>
                </c:pt>
                <c:pt idx="4">
                  <c:v>mars-19</c:v>
                </c:pt>
                <c:pt idx="5">
                  <c:v>avr.-19</c:v>
                </c:pt>
                <c:pt idx="6">
                  <c:v>mai-19</c:v>
                </c:pt>
                <c:pt idx="7">
                  <c:v>juin-19</c:v>
                </c:pt>
                <c:pt idx="8">
                  <c:v>juil.-19</c:v>
                </c:pt>
                <c:pt idx="9">
                  <c:v>août-19</c:v>
                </c:pt>
                <c:pt idx="10">
                  <c:v>sept.-19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opérateur'!$C$168:$AL$168</c15:sqref>
                  </c15:fullRef>
                </c:ext>
              </c:extLst>
              <c:f>'Marché par opérateur'!$Y$168:$AK$168</c:f>
              <c:numCache>
                <c:formatCode>_-* #\ ##0\ _€_-;\-* #\ ##0\ _€_-;_-* "-"??\ _€_-;_-@_-</c:formatCode>
                <c:ptCount val="13"/>
                <c:pt idx="0">
                  <c:v>365668.68471339543</c:v>
                </c:pt>
                <c:pt idx="1">
                  <c:v>573419.1200153993</c:v>
                </c:pt>
                <c:pt idx="2">
                  <c:v>562366.21310779778</c:v>
                </c:pt>
                <c:pt idx="3">
                  <c:v>627996.84500000009</c:v>
                </c:pt>
                <c:pt idx="4">
                  <c:v>770811.00864839996</c:v>
                </c:pt>
                <c:pt idx="5">
                  <c:v>820716.89708810009</c:v>
                </c:pt>
                <c:pt idx="6">
                  <c:v>911210.20333685761</c:v>
                </c:pt>
                <c:pt idx="7">
                  <c:v>952324.9705258701</c:v>
                </c:pt>
                <c:pt idx="8">
                  <c:v>1081909.7480285948</c:v>
                </c:pt>
                <c:pt idx="9">
                  <c:v>1117414.519791665</c:v>
                </c:pt>
                <c:pt idx="10">
                  <c:v>1137891.8290393692</c:v>
                </c:pt>
                <c:pt idx="11">
                  <c:v>1068393.8272216988</c:v>
                </c:pt>
                <c:pt idx="12">
                  <c:v>983120.25879704801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5C81-421C-A3AE-1BBE1005AA8B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opérateur'!$W$168</c15:sqref>
                  <c15:dLbl>
                    <c:idx val="-1"/>
                    <c:layout>
                      <c:manualLayout>
                        <c:x val="-5.0305697081982417E-2"/>
                        <c:y val="-6.099255941631149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9-730E-4E38-8B8C-65D3DA20B6F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opérateur'!$X$168</c15:sqref>
                  <c15:dLbl>
                    <c:idx val="-1"/>
                    <c:layout>
                      <c:manualLayout>
                        <c:x val="-2.9943706131756155E-2"/>
                        <c:y val="-4.315891706197283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8-730E-4E38-8B8C-65D3DA20B6F9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0"/>
          <c:order val="1"/>
          <c:tx>
            <c:strRef>
              <c:f>'Marché par opérateur'!$B$169</c:f>
              <c:strCache>
                <c:ptCount val="1"/>
                <c:pt idx="0">
                  <c:v>AIRTEL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1.8099547511312219E-2"/>
                  <c:y val="-3.7734274041432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99547511312219E-2"/>
                  <c:y val="-2.9011052517517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99547511312219E-2"/>
                  <c:y val="-3.3656802074052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0497737556561909E-3"/>
                  <c:y val="-4.4852191641182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787330316742164E-3"/>
                  <c:y val="-3.669724770642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7466063348408E-2"/>
                  <c:y val="-3.66972477064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411764705882519E-2"/>
                  <c:y val="-6.7873303167420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312217194570135E-2"/>
                  <c:y val="-5.564079719392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7873303167420816E-3"/>
                  <c:y val="-4.8929663608562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3.2619775739041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348-4AAA-BF06-35E075668B6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opérateur'!$Y$3:$AL$4</c:f>
              <c:strCache>
                <c:ptCount val="13"/>
                <c:pt idx="0">
                  <c:v>nov.-18</c:v>
                </c:pt>
                <c:pt idx="1">
                  <c:v>déc.-18</c:v>
                </c:pt>
                <c:pt idx="2">
                  <c:v>janv.-19</c:v>
                </c:pt>
                <c:pt idx="3">
                  <c:v>févr.-19</c:v>
                </c:pt>
                <c:pt idx="4">
                  <c:v>mars-19</c:v>
                </c:pt>
                <c:pt idx="5">
                  <c:v>avr.-19</c:v>
                </c:pt>
                <c:pt idx="6">
                  <c:v>mai-19</c:v>
                </c:pt>
                <c:pt idx="7">
                  <c:v>juin-19</c:v>
                </c:pt>
                <c:pt idx="8">
                  <c:v>juil.-19</c:v>
                </c:pt>
                <c:pt idx="9">
                  <c:v>août-19</c:v>
                </c:pt>
                <c:pt idx="10">
                  <c:v>sept.-19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opérateur'!$C$169:$AL$169</c15:sqref>
                  </c15:fullRef>
                </c:ext>
              </c:extLst>
              <c:f>'Marché par opérateur'!$Y$169:$AK$169</c:f>
              <c:numCache>
                <c:formatCode>_(* #,##0.00_);_(* \(#,##0.00\);_(* "-"??_);_(@_)</c:formatCode>
                <c:ptCount val="13"/>
                <c:pt idx="0" formatCode="_-* #\ ##0\ _€_-;\-* #\ ##0\ _€_-;_-* &quot;-&quot;??\ _€_-;_-@_-">
                  <c:v>61707.157713395456</c:v>
                </c:pt>
                <c:pt idx="1" formatCode="_-* #\ ##0\ _€_-;\-* #\ ##0\ _€_-;_-* &quot;-&quot;??\ _€_-;_-@_-">
                  <c:v>80045.791015399387</c:v>
                </c:pt>
                <c:pt idx="2" formatCode="_-* #\ ##0\ _€_-;\-* #\ ##0\ _€_-;_-* &quot;-&quot;??\ _€_-;_-@_-">
                  <c:v>70466.277868100515</c:v>
                </c:pt>
                <c:pt idx="3" formatCode="_-* #\ ##0\ _€_-;\-* #\ ##0\ _€_-;_-* &quot;-&quot;??\ _€_-;_-@_-">
                  <c:v>70997.883000000002</c:v>
                </c:pt>
                <c:pt idx="4" formatCode="_-* #\ ##0\ _€_-;\-* #\ ##0\ _€_-;_-* &quot;-&quot;??\ _€_-;_-@_-">
                  <c:v>86338.275648399998</c:v>
                </c:pt>
                <c:pt idx="5" formatCode="_-* #\ ##0\ _€_-;\-* #\ ##0\ _€_-;_-* &quot;-&quot;??\ _€_-;_-@_-">
                  <c:v>94995.423088100011</c:v>
                </c:pt>
                <c:pt idx="6" formatCode="_-* #\ ##0\ _€_-;\-* #\ ##0\ _€_-;_-* &quot;-&quot;??\ _€_-;_-@_-">
                  <c:v>109657.20585998672</c:v>
                </c:pt>
                <c:pt idx="7" formatCode="_-* #\ ##0\ _€_-;\-* #\ ##0\ _€_-;_-* &quot;-&quot;??\ _€_-;_-@_-">
                  <c:v>126697.65934</c:v>
                </c:pt>
                <c:pt idx="8" formatCode="_-* #\ ##0\ _€_-;\-* #\ ##0\ _€_-;_-* &quot;-&quot;??\ _€_-;_-@_-">
                  <c:v>158133.85399999999</c:v>
                </c:pt>
                <c:pt idx="9" formatCode="_-* #\ ##0\ _€_-;\-* #\ ##0\ _€_-;_-* &quot;-&quot;??\ _€_-;_-@_-">
                  <c:v>193434.66361000002</c:v>
                </c:pt>
                <c:pt idx="10" formatCode="_-* #\ ##0\ _€_-;\-* #\ ##0\ _€_-;_-* &quot;-&quot;??\ _€_-;_-@_-">
                  <c:v>199109.54729000002</c:v>
                </c:pt>
                <c:pt idx="11" formatCode="_-* #\ ##0\ _€_-;\-* #\ ##0\ _€_-;_-* &quot;-&quot;??\ _€_-;_-@_-">
                  <c:v>209692.4394</c:v>
                </c:pt>
                <c:pt idx="12" formatCode="_-* #\ ##0\ _€_-;\-* #\ ##0\ _€_-;_-* &quot;-&quot;??\ _€_-;_-@_-">
                  <c:v>190725.62020999999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1D0-4509-8AEE-3FEBD308D4CF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opérateur'!$W$169</c15:sqref>
                  <c15:dLbl>
                    <c:idx val="-1"/>
                    <c:layout>
                      <c:manualLayout>
                        <c:x val="-1.5659849645491147E-2"/>
                        <c:y val="-2.787449733920874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F0B7-4314-BC1D-DA609CB851D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opérateur'!$X$169</c15:sqref>
                  <c15:dLbl>
                    <c:idx val="-1"/>
                    <c:layout>
                      <c:manualLayout>
                        <c:x val="-1.5837104072398189E-2"/>
                        <c:y val="-3.716599645227840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3-F0B7-4314-BC1D-DA609CB851D6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1"/>
          <c:order val="2"/>
          <c:tx>
            <c:strRef>
              <c:f>'Marché par opérateur'!$B$170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6.7873303167421233E-3"/>
                  <c:y val="4.0774719673801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93932376100089E-2"/>
                  <c:y val="4.6457495565347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624434389140271E-2"/>
                  <c:y val="2.4464831804281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099547511312219E-2"/>
                  <c:y val="2.4464831804281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099547511312299E-2"/>
                  <c:y val="3.840208047388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D0-4509-8AEE-3FEBD308D4C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7466063348408E-2"/>
                  <c:y val="2.4464831804281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8.1447963800904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4.9773755656108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0B7-4314-BC1D-DA609CB851D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199095022624597E-2"/>
                  <c:y val="3.66972477064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348-4AAA-BF06-35E075668B6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624434389140274E-3"/>
                  <c:y val="6.5239551478083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348-4AAA-BF06-35E075668B6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opérateur'!$Y$3:$AL$4</c:f>
              <c:strCache>
                <c:ptCount val="13"/>
                <c:pt idx="0">
                  <c:v>nov.-18</c:v>
                </c:pt>
                <c:pt idx="1">
                  <c:v>déc.-18</c:v>
                </c:pt>
                <c:pt idx="2">
                  <c:v>janv.-19</c:v>
                </c:pt>
                <c:pt idx="3">
                  <c:v>févr.-19</c:v>
                </c:pt>
                <c:pt idx="4">
                  <c:v>mars-19</c:v>
                </c:pt>
                <c:pt idx="5">
                  <c:v>avr.-19</c:v>
                </c:pt>
                <c:pt idx="6">
                  <c:v>mai-19</c:v>
                </c:pt>
                <c:pt idx="7">
                  <c:v>juin-19</c:v>
                </c:pt>
                <c:pt idx="8">
                  <c:v>juil.-19</c:v>
                </c:pt>
                <c:pt idx="9">
                  <c:v>août-19</c:v>
                </c:pt>
                <c:pt idx="10">
                  <c:v>sept.-19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opérateur'!$C$170:$AL$170</c15:sqref>
                  </c15:fullRef>
                </c:ext>
              </c:extLst>
              <c:f>'Marché par opérateur'!$Y$170:$AK$170</c:f>
              <c:numCache>
                <c:formatCode>_(* #,##0.00_);_(* \(#,##0.00\);_(* "-"??_);_(@_)</c:formatCode>
                <c:ptCount val="13"/>
                <c:pt idx="0" formatCode="_-* #\ ##0\ _€_-;\-* #\ ##0\ _€_-;_-* &quot;-&quot;??\ _€_-;_-@_-">
                  <c:v>303961.527</c:v>
                </c:pt>
                <c:pt idx="1" formatCode="_-* #\ ##0\ _€_-;\-* #\ ##0\ _€_-;_-* &quot;-&quot;??\ _€_-;_-@_-">
                  <c:v>493373.32899999997</c:v>
                </c:pt>
                <c:pt idx="2" formatCode="_-* #\ ##0\ _€_-;\-* #\ ##0\ _€_-;_-* &quot;-&quot;??\ _€_-;_-@_-">
                  <c:v>491899.93523969722</c:v>
                </c:pt>
                <c:pt idx="3" formatCode="_-* #\ ##0\ _€_-;\-* #\ ##0\ _€_-;_-* &quot;-&quot;??\ _€_-;_-@_-">
                  <c:v>556998.96200000006</c:v>
                </c:pt>
                <c:pt idx="4" formatCode="_-* #\ ##0\ _€_-;\-* #\ ##0\ _€_-;_-* &quot;-&quot;??\ _€_-;_-@_-">
                  <c:v>684472.73300000001</c:v>
                </c:pt>
                <c:pt idx="5" formatCode="_-* #\ ##0\ _€_-;\-* #\ ##0\ _€_-;_-* &quot;-&quot;??\ _€_-;_-@_-">
                  <c:v>725721.47400000005</c:v>
                </c:pt>
                <c:pt idx="6" formatCode="_-* #\ ##0\ _€_-;\-* #\ ##0\ _€_-;_-* &quot;-&quot;??\ _€_-;_-@_-">
                  <c:v>801552.99747687089</c:v>
                </c:pt>
                <c:pt idx="7" formatCode="_-* #\ ##0\ _€_-;\-* #\ ##0\ _€_-;_-* &quot;-&quot;??\ _€_-;_-@_-">
                  <c:v>825627.31118587009</c:v>
                </c:pt>
                <c:pt idx="8" formatCode="_-* #\ ##0\ _€_-;\-* #\ ##0\ _€_-;_-* &quot;-&quot;??\ _€_-;_-@_-">
                  <c:v>923775.89402859483</c:v>
                </c:pt>
                <c:pt idx="9" formatCode="_-* #\ ##0\ _€_-;\-* #\ ##0\ _€_-;_-* &quot;-&quot;??\ _€_-;_-@_-">
                  <c:v>923979.85618166509</c:v>
                </c:pt>
                <c:pt idx="10" formatCode="_-* #\ ##0\ _€_-;\-* #\ ##0\ _€_-;_-* &quot;-&quot;??\ _€_-;_-@_-">
                  <c:v>938782.28174936911</c:v>
                </c:pt>
                <c:pt idx="11" formatCode="_-* #\ ##0\ _€_-;\-* #\ ##0\ _€_-;_-* &quot;-&quot;??\ _€_-;_-@_-">
                  <c:v>858701.38782169891</c:v>
                </c:pt>
                <c:pt idx="12" formatCode="_-* #\ ##0\ _€_-;\-* #\ ##0\ _€_-;_-* &quot;-&quot;??\ _€_-;_-@_-">
                  <c:v>792394.63858704804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1D0-4509-8AEE-3FEBD308D4CF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opérateur'!$W$170</c15:sqref>
                  <c15:dLbl>
                    <c:idx val="-1"/>
                    <c:layout>
                      <c:manualLayout>
                        <c:x val="-2.0361990950226245E-2"/>
                        <c:y val="-7.4752789184704548E-17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5-5348-4AAA-BF06-35E075668B61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opérateur'!$X$170</c15:sqref>
                  <c15:dLbl>
                    <c:idx val="-1"/>
                    <c:layout>
                      <c:manualLayout>
                        <c:x val="-1.3574660633484163E-2"/>
                        <c:y val="1.223241590214067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6-5348-4AAA-BF06-35E075668B61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rgbClr val="002060">
                  <a:alpha val="33000"/>
                </a:srgbClr>
              </a:solidFill>
              <a:round/>
            </a:ln>
            <a:effectLst/>
          </c:spPr>
        </c:dropLines>
        <c:marker val="1"/>
        <c:smooth val="0"/>
        <c:axId val="622532624"/>
        <c:axId val="622533016"/>
        <c:extLst xmlns:c16r2="http://schemas.microsoft.com/office/drawing/2015/06/chart"/>
      </c:lineChart>
      <c:dateAx>
        <c:axId val="622532624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533016"/>
        <c:crosses val="autoZero"/>
        <c:auto val="1"/>
        <c:lblOffset val="100"/>
        <c:baseTimeUnit val="months"/>
      </c:dateAx>
      <c:valAx>
        <c:axId val="622533016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53262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Valeur des transactions</a:t>
            </a:r>
            <a:r>
              <a:rPr lang="fr-FR" baseline="0"/>
              <a:t> par type de service et par opérateur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28-43C5-939D-96E6655CD90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28-43C5-939D-96E6655CD90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5947016"/>
        <c:axId val="5359474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6828-43C5-939D-96E6655CD90B}"/>
                  </c:ext>
                  <c:ext uri="{02D57815-91ED-43cb-92C2-25804820EDAC}">
                    <c15:filteredSeriesTitle>
                      <c15:tx>
                        <c:strRef>
                          <c:extLst xmlns:c16r2="http://schemas.microsoft.com/office/drawing/2015/06/chart" xmlns:c16="http://schemas.microsoft.com/office/drawing/2014/chart"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 xmlns:c16r2="http://schemas.microsoft.com/office/drawing/2015/06/chart"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6828-43C5-939D-96E6655CD90B}"/>
                  </c:ext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 xmlns:c16r2="http://schemas.microsoft.com/office/drawing/2015/06/chart" xmlns:c16="http://schemas.microsoft.com/office/drawing/2014/chart"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 xmlns:c16r2="http://schemas.microsoft.com/office/drawing/2015/06/chart"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BarSeries>
          </c:ext>
        </c:extLst>
      </c:barChart>
      <c:catAx>
        <c:axId val="53594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5947408"/>
        <c:crosses val="autoZero"/>
        <c:auto val="1"/>
        <c:lblAlgn val="ctr"/>
        <c:lblOffset val="100"/>
        <c:noMultiLvlLbl val="0"/>
      </c:catAx>
      <c:valAx>
        <c:axId val="53594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5947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>
                <a:solidFill>
                  <a:sysClr val="windowText" lastClr="000000"/>
                </a:solidFill>
              </a:rPr>
              <a:t>Evolution du volume des transactions par opérateur</a:t>
            </a:r>
          </a:p>
          <a:p>
            <a:pPr>
              <a:defRPr/>
            </a:pPr>
            <a:r>
              <a:rPr lang="fr-FR" sz="1200" b="1">
                <a:solidFill>
                  <a:sysClr val="windowText" lastClr="000000"/>
                </a:solidFill>
              </a:rPr>
              <a:t>(en milliers)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'Marché par opérateur'!$B$21</c:f>
              <c:strCache>
                <c:ptCount val="1"/>
                <c:pt idx="0">
                  <c:v>Volume Total des Transactions (000)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3.8759689922480654E-2"/>
                  <c:y val="-4.502164502164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069767441860538E-2"/>
                  <c:y val="-4.1558441558441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565891472868288E-2"/>
                  <c:y val="-3.8095238095238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8A-4773-A3F9-188AB69F9B6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007751937984496E-2"/>
                  <c:y val="-6.58008658008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573643410852716E-2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325581395348979E-2"/>
                  <c:y val="-4.8484848484848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077519379844964E-2"/>
                  <c:y val="-3.80952380952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2015503875968991E-2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1317829457364483E-2"/>
                  <c:y val="-3.1168831168831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7984496124031E-3"/>
                  <c:y val="-3.11688311688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6E9-4739-A9AF-2A133FC76A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opérateur'!$Y$3:$AK$3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opérateur'!$C$21:$AL$21</c15:sqref>
                  </c15:fullRef>
                </c:ext>
              </c:extLst>
              <c:f>'Marché par opérateur'!$Y$21:$AK$21</c:f>
              <c:numCache>
                <c:formatCode>_-* #\ ##0\ _€_-;\-* #\ ##0\ _€_-;_-* "-"??\ _€_-;_-@_-</c:formatCode>
                <c:ptCount val="13"/>
                <c:pt idx="0">
                  <c:v>11458.757</c:v>
                </c:pt>
                <c:pt idx="1">
                  <c:v>16111.971000000001</c:v>
                </c:pt>
                <c:pt idx="2">
                  <c:v>17490.117000000002</c:v>
                </c:pt>
                <c:pt idx="3">
                  <c:v>18591.800000000003</c:v>
                </c:pt>
                <c:pt idx="4">
                  <c:v>23367.812999999998</c:v>
                </c:pt>
                <c:pt idx="5">
                  <c:v>25008.329999999998</c:v>
                </c:pt>
                <c:pt idx="6">
                  <c:v>28329.828999999998</c:v>
                </c:pt>
                <c:pt idx="7">
                  <c:v>29192.550999999999</c:v>
                </c:pt>
                <c:pt idx="8">
                  <c:v>32006.021000000001</c:v>
                </c:pt>
                <c:pt idx="9">
                  <c:v>33467.949000000001</c:v>
                </c:pt>
                <c:pt idx="10">
                  <c:v>33868.154014177941</c:v>
                </c:pt>
                <c:pt idx="11">
                  <c:v>34164.938307041011</c:v>
                </c:pt>
                <c:pt idx="12">
                  <c:v>34338.495151038413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C2-499B-B939-6ECE7B6FD14E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opérateur'!$W$21</c15:sqref>
                  <c15:dLbl>
                    <c:idx val="-1"/>
                    <c:layout>
                      <c:manualLayout>
                        <c:x val="-2.3255813953488389E-2"/>
                        <c:y val="-4.848484848484848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3-A03C-48C3-8B39-B21484122783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opérateur'!$X$21</c15:sqref>
                  <c15:dLbl>
                    <c:idx val="-1"/>
                    <c:layout>
                      <c:manualLayout>
                        <c:x val="-1.7441860465116279E-2"/>
                        <c:y val="-4.155844155844155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A03C-48C3-8B39-B21484122783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1"/>
          <c:order val="1"/>
          <c:tx>
            <c:strRef>
              <c:f>'Marché par opérateur'!$B$22</c:f>
              <c:strCache>
                <c:ptCount val="1"/>
                <c:pt idx="0">
                  <c:v>AITEL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1.1627906976744186E-2"/>
                  <c:y val="-2.424242424242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565891472868288E-2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565891472868217E-2"/>
                  <c:y val="-4.502164502164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8139534883720929E-3"/>
                  <c:y val="-2.7705627705627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751937984496195E-3"/>
                  <c:y val="-3.1168831168831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759689922482042E-3"/>
                  <c:y val="-4.1558441558441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8139534883722352E-3"/>
                  <c:y val="-3.80952380952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379844961241732E-3"/>
                  <c:y val="-4.5021645021645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7519379844962662E-3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3.4632034632034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06E9-4739-A9AF-2A133FC76A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opérateur'!$Y$3:$AK$3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opérateur'!$C$22:$AL$22</c15:sqref>
                  </c15:fullRef>
                </c:ext>
              </c:extLst>
              <c:f>'Marché par opérateur'!$Y$22:$AK$22</c:f>
              <c:numCache>
                <c:formatCode>_(* #,##0.00_);_(* \(#,##0.00\);_(* "-"??_);_(@_)</c:formatCode>
                <c:ptCount val="13"/>
                <c:pt idx="0" formatCode="_-* #\ ##0\ _€_-;\-* #\ ##0\ _€_-;_-* &quot;-&quot;??\ _€_-;_-@_-">
                  <c:v>1046.981</c:v>
                </c:pt>
                <c:pt idx="1" formatCode="_-* #\ ##0\ _€_-;\-* #\ ##0\ _€_-;_-* &quot;-&quot;??\ _€_-;_-@_-">
                  <c:v>1271.0920000000001</c:v>
                </c:pt>
                <c:pt idx="2" formatCode="_-* #\ ##0\ _€_-;\-* #\ ##0\ _€_-;_-* &quot;-&quot;??\ _€_-;_-@_-">
                  <c:v>1192.8820000000003</c:v>
                </c:pt>
                <c:pt idx="3" formatCode="_-* #\ ##0\ _€_-;\-* #\ ##0\ _€_-;_-* &quot;-&quot;??\ _€_-;_-@_-">
                  <c:v>1236.8969999999999</c:v>
                </c:pt>
                <c:pt idx="4" formatCode="_-* #\ ##0\ _€_-;\-* #\ ##0\ _€_-;_-* &quot;-&quot;??\ _€_-;_-@_-">
                  <c:v>1540.2500000000002</c:v>
                </c:pt>
                <c:pt idx="5" formatCode="_-* #\ ##0\ _€_-;\-* #\ ##0\ _€_-;_-* &quot;-&quot;??\ _€_-;_-@_-">
                  <c:v>1723.7589999999998</c:v>
                </c:pt>
                <c:pt idx="6" formatCode="_-* #\ ##0\ _€_-;\-* #\ ##0\ _€_-;_-* &quot;-&quot;??\ _€_-;_-@_-">
                  <c:v>2134.8729999999996</c:v>
                </c:pt>
                <c:pt idx="7" formatCode="_-* #\ ##0\ _€_-;\-* #\ ##0\ _€_-;_-* &quot;-&quot;??\ _€_-;_-@_-">
                  <c:v>2519.3159999999998</c:v>
                </c:pt>
                <c:pt idx="8" formatCode="_-* #\ ##0\ _€_-;\-* #\ ##0\ _€_-;_-* &quot;-&quot;??\ _€_-;_-@_-">
                  <c:v>3105.5169999999998</c:v>
                </c:pt>
                <c:pt idx="9" formatCode="_-* #\ ##0\ _€_-;\-* #\ ##0\ _€_-;_-* &quot;-&quot;??\ _€_-;_-@_-">
                  <c:v>3441.9610000000002</c:v>
                </c:pt>
                <c:pt idx="10" formatCode="_-* #\ ##0\ _€_-;\-* #\ ##0\ _€_-;_-* &quot;-&quot;??\ _€_-;_-@_-">
                  <c:v>3763.8210141779446</c:v>
                </c:pt>
                <c:pt idx="11" formatCode="_-* #\ ##0\ _€_-;\-* #\ ##0\ _€_-;_-* &quot;-&quot;??\ _€_-;_-@_-">
                  <c:v>4063.9183070410145</c:v>
                </c:pt>
                <c:pt idx="12" formatCode="_-* #\ ##0\ _€_-;\-* #\ ##0\ _€_-;_-* &quot;-&quot;??\ _€_-;_-@_-">
                  <c:v>4267.0121510384106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3F-4EEE-AC71-F37FFF79566F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opérateur'!$W$22</c15:sqref>
                  <c15:dLbl>
                    <c:idx val="-1"/>
                    <c:layout>
                      <c:manualLayout>
                        <c:x val="-9.6899224806201723E-3"/>
                        <c:y val="-3.116883116883129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A-A03C-48C3-8B39-B21484122783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opérateur'!$X$22</c15:sqref>
                  <c15:dLbl>
                    <c:idx val="-1"/>
                    <c:layout>
                      <c:manualLayout>
                        <c:x val="-1.1627906976744186E-2"/>
                        <c:y val="-3.809523809523822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9-A03C-48C3-8B39-B21484122783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2"/>
          <c:order val="2"/>
          <c:tx>
            <c:strRef>
              <c:f>'Marché par opérateur'!$B$23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1.7441860465116314E-2"/>
                  <c:y val="2.0779220779220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627906976744257E-2"/>
                  <c:y val="2.077922077922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7519379844961239E-3"/>
                  <c:y val="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759689922481331E-3"/>
                  <c:y val="3.1168831168831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6899224806201549E-3"/>
                  <c:y val="2.0779220779220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6899224806202972E-3"/>
                  <c:y val="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565891472868217E-2"/>
                  <c:y val="2.0779220779220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27906976744186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6E9-4739-A9AF-2A133FC76A2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8139534883720929E-3"/>
                  <c:y val="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6E9-4739-A9AF-2A133FC76A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opérateur'!$Y$3:$AK$3</c:f>
              <c:numCache>
                <c:formatCode>[$-40C]mmm\-yy;@</c:formatCode>
                <c:ptCount val="13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opérateur'!$C$23:$AL$23</c15:sqref>
                  </c15:fullRef>
                </c:ext>
              </c:extLst>
              <c:f>'Marché par opérateur'!$Y$23:$AK$23</c:f>
              <c:numCache>
                <c:formatCode>_(* #,##0.00_);_(* \(#,##0.00\);_(* "-"??_);_(@_)</c:formatCode>
                <c:ptCount val="13"/>
                <c:pt idx="0" formatCode="_-* #\ ##0\ _€_-;\-* #\ ##0\ _€_-;_-* &quot;-&quot;??\ _€_-;_-@_-">
                  <c:v>10411.776</c:v>
                </c:pt>
                <c:pt idx="1" formatCode="_-* #\ ##0\ _€_-;\-* #\ ##0\ _€_-;_-* &quot;-&quot;??\ _€_-;_-@_-">
                  <c:v>14840.879000000001</c:v>
                </c:pt>
                <c:pt idx="2" formatCode="_-* #\ ##0\ _€_-;\-* #\ ##0\ _€_-;_-* &quot;-&quot;??\ _€_-;_-@_-">
                  <c:v>16297.235000000001</c:v>
                </c:pt>
                <c:pt idx="3" formatCode="_-* #\ ##0\ _€_-;\-* #\ ##0\ _€_-;_-* &quot;-&quot;??\ _€_-;_-@_-">
                  <c:v>17354.903000000002</c:v>
                </c:pt>
                <c:pt idx="4" formatCode="_-* #\ ##0\ _€_-;\-* #\ ##0\ _€_-;_-* &quot;-&quot;??\ _€_-;_-@_-">
                  <c:v>21827.562999999998</c:v>
                </c:pt>
                <c:pt idx="5" formatCode="_-* #\ ##0\ _€_-;\-* #\ ##0\ _€_-;_-* &quot;-&quot;??\ _€_-;_-@_-">
                  <c:v>23284.571</c:v>
                </c:pt>
                <c:pt idx="6" formatCode="_-* #\ ##0\ _€_-;\-* #\ ##0\ _€_-;_-* &quot;-&quot;??\ _€_-;_-@_-">
                  <c:v>26194.955999999998</c:v>
                </c:pt>
                <c:pt idx="7" formatCode="_-* #\ ##0\ _€_-;\-* #\ ##0\ _€_-;_-* &quot;-&quot;??\ _€_-;_-@_-">
                  <c:v>26673.235000000001</c:v>
                </c:pt>
                <c:pt idx="8" formatCode="_-* #\ ##0\ _€_-;\-* #\ ##0\ _€_-;_-* &quot;-&quot;??\ _€_-;_-@_-">
                  <c:v>28900.504000000001</c:v>
                </c:pt>
                <c:pt idx="9" formatCode="_-* #\ ##0\ _€_-;\-* #\ ##0\ _€_-;_-* &quot;-&quot;??\ _€_-;_-@_-">
                  <c:v>30025.988000000001</c:v>
                </c:pt>
                <c:pt idx="10" formatCode="_-* #\ ##0\ _€_-;\-* #\ ##0\ _€_-;_-* &quot;-&quot;??\ _€_-;_-@_-">
                  <c:v>30104.332999999999</c:v>
                </c:pt>
                <c:pt idx="11" formatCode="_-* #\ ##0\ _€_-;\-* #\ ##0\ _€_-;_-* &quot;-&quot;??\ _€_-;_-@_-">
                  <c:v>30101.019999999997</c:v>
                </c:pt>
                <c:pt idx="12" formatCode="_-* #\ ##0\ _€_-;\-* #\ ##0\ _€_-;_-* &quot;-&quot;??\ _€_-;_-@_-">
                  <c:v>30071.483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3F-4EEE-AC71-F37FFF79566F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opérateur'!$W$23</c15:sqref>
                  <c15:dLbl>
                    <c:idx val="-1"/>
                    <c:layout>
                      <c:manualLayout>
                        <c:x val="-5.8139534883720929E-3"/>
                        <c:y val="1.731601731601731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0-06E9-4739-A9AF-2A133FC76A2F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opérateur'!$X$23</c15:sqref>
                  <c15:dLbl>
                    <c:idx val="-1"/>
                    <c:layout>
                      <c:manualLayout>
                        <c:x val="-9.6899224806201549E-3"/>
                        <c:y val="2.077922077922065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1-06E9-4739-A9AF-2A133FC76A2F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535948192"/>
        <c:axId val="622320288"/>
      </c:lineChart>
      <c:dateAx>
        <c:axId val="53594819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320288"/>
        <c:crosses val="autoZero"/>
        <c:auto val="1"/>
        <c:lblOffset val="100"/>
        <c:baseTimeUnit val="months"/>
      </c:dateAx>
      <c:valAx>
        <c:axId val="622320288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594819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baseline="0">
                <a:effectLst/>
              </a:rPr>
              <a:t>Répartition du Volume de Transaction du Marché</a:t>
            </a:r>
          </a:p>
          <a:p>
            <a:pPr>
              <a:defRPr/>
            </a:pPr>
            <a:r>
              <a:rPr lang="fr-FR" sz="1200" b="1" i="0" baseline="0">
                <a:effectLst/>
              </a:rPr>
              <a:t> par Type de Service</a:t>
            </a:r>
            <a:endParaRPr lang="fr-FR" sz="1200">
              <a:effectLst/>
            </a:endParaRPr>
          </a:p>
        </c:rich>
      </c:tx>
      <c:layout>
        <c:manualLayout>
          <c:xMode val="edge"/>
          <c:yMode val="edge"/>
          <c:x val="0.41039740470397407"/>
          <c:y val="1.834862385321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9"/>
          <c:order val="19"/>
          <c:tx>
            <c:strRef>
              <c:f>'Vue Globale du Marché'!$B$24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Marché'!$C$24:$AE$24</c:f>
              <c:numCache>
                <c:formatCode>0%</c:formatCode>
                <c:ptCount val="9"/>
                <c:pt idx="0">
                  <c:v>0.1561804764428929</c:v>
                </c:pt>
                <c:pt idx="1">
                  <c:v>0.15756770730739109</c:v>
                </c:pt>
                <c:pt idx="2">
                  <c:v>0.15721364891497397</c:v>
                </c:pt>
                <c:pt idx="3">
                  <c:v>0.15793207423225877</c:v>
                </c:pt>
                <c:pt idx="4">
                  <c:v>0.14818785946371882</c:v>
                </c:pt>
                <c:pt idx="5">
                  <c:v>0.15777547090652869</c:v>
                </c:pt>
                <c:pt idx="6">
                  <c:v>0.15897298561915058</c:v>
                </c:pt>
                <c:pt idx="7">
                  <c:v>0.16443828916205119</c:v>
                </c:pt>
                <c:pt idx="8">
                  <c:v>0.16385393642863144</c:v>
                </c:pt>
              </c:numCache>
              <c:extLst xmlns:c16r2="http://schemas.microsoft.com/office/drawing/2015/06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141-413B-AE0B-D8101E32EE07}"/>
            </c:ext>
          </c:extLst>
        </c:ser>
        <c:ser>
          <c:idx val="20"/>
          <c:order val="20"/>
          <c:tx>
            <c:strRef>
              <c:f>'Vue Globale du Marché'!$B$25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dLbl>
              <c:idx val="7"/>
              <c:layout>
                <c:manualLayout>
                  <c:x val="0"/>
                  <c:y val="2.5276461295418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41-413B-AE0B-D8101E32EE0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Marché'!$C$25:$AE$25</c:f>
              <c:numCache>
                <c:formatCode>0%</c:formatCode>
                <c:ptCount val="9"/>
                <c:pt idx="0">
                  <c:v>0.1087367957101982</c:v>
                </c:pt>
                <c:pt idx="1">
                  <c:v>0.1192460568016048</c:v>
                </c:pt>
                <c:pt idx="2">
                  <c:v>0.12855390859584509</c:v>
                </c:pt>
                <c:pt idx="3">
                  <c:v>0.13347069703638373</c:v>
                </c:pt>
                <c:pt idx="4">
                  <c:v>0.14088287688412832</c:v>
                </c:pt>
                <c:pt idx="5">
                  <c:v>0.14952285416151206</c:v>
                </c:pt>
                <c:pt idx="6">
                  <c:v>0.15344521115433438</c:v>
                </c:pt>
                <c:pt idx="7">
                  <c:v>0.16038312034430124</c:v>
                </c:pt>
                <c:pt idx="8">
                  <c:v>0.16139500877326154</c:v>
                </c:pt>
              </c:numCache>
              <c:extLst xmlns:c16r2="http://schemas.microsoft.com/office/drawing/2015/06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141-413B-AE0B-D8101E32EE07}"/>
            </c:ext>
          </c:extLst>
        </c:ser>
        <c:ser>
          <c:idx val="21"/>
          <c:order val="21"/>
          <c:tx>
            <c:strRef>
              <c:f>'Vue Globale du Marché'!$B$26</c:f>
              <c:strCache>
                <c:ptCount val="1"/>
                <c:pt idx="0">
                  <c:v>    Envoi d'Argent 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Marché'!$C$26:$AE$26</c:f>
              <c:numCache>
                <c:formatCode>0%</c:formatCode>
                <c:ptCount val="9"/>
                <c:pt idx="0">
                  <c:v>4.4351209459743073E-2</c:v>
                </c:pt>
                <c:pt idx="1">
                  <c:v>4.5843677668723361E-2</c:v>
                </c:pt>
                <c:pt idx="2">
                  <c:v>4.740234913786897E-2</c:v>
                </c:pt>
                <c:pt idx="3">
                  <c:v>5.3832209603654341E-2</c:v>
                </c:pt>
                <c:pt idx="4">
                  <c:v>5.3501471716855861E-2</c:v>
                </c:pt>
                <c:pt idx="5">
                  <c:v>5.9499187813982501E-2</c:v>
                </c:pt>
                <c:pt idx="6">
                  <c:v>6.081519053580238E-2</c:v>
                </c:pt>
                <c:pt idx="7">
                  <c:v>6.2323033965082833E-2</c:v>
                </c:pt>
                <c:pt idx="8">
                  <c:v>6.3147469051083926E-2</c:v>
                </c:pt>
              </c:numCache>
              <c:extLst xmlns:c16r2="http://schemas.microsoft.com/office/drawing/2015/06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141-413B-AE0B-D8101E32EE07}"/>
            </c:ext>
          </c:extLst>
        </c:ser>
        <c:ser>
          <c:idx val="22"/>
          <c:order val="22"/>
          <c:tx>
            <c:strRef>
              <c:f>'Vue Globale du Marché'!$B$27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Marché'!$C$27:$AE$27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141-413B-AE0B-D8101E32EE07}"/>
            </c:ext>
          </c:extLst>
        </c:ser>
        <c:ser>
          <c:idx val="23"/>
          <c:order val="23"/>
          <c:tx>
            <c:strRef>
              <c:f>'Vue Globale du Marché'!$B$28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Marché'!$C$28:$AE$28</c:f>
              <c:numCache>
                <c:formatCode>0%</c:formatCode>
                <c:ptCount val="9"/>
                <c:pt idx="0">
                  <c:v>0.3114291724872435</c:v>
                </c:pt>
                <c:pt idx="1">
                  <c:v>0.30836716241031337</c:v>
                </c:pt>
                <c:pt idx="2">
                  <c:v>0.30744137431311264</c:v>
                </c:pt>
                <c:pt idx="3">
                  <c:v>0.305403230926868</c:v>
                </c:pt>
                <c:pt idx="4">
                  <c:v>0.30975967742239802</c:v>
                </c:pt>
                <c:pt idx="5">
                  <c:v>0.29883653008315492</c:v>
                </c:pt>
                <c:pt idx="6">
                  <c:v>0.29597275534514073</c:v>
                </c:pt>
                <c:pt idx="7">
                  <c:v>0.28884299751322856</c:v>
                </c:pt>
                <c:pt idx="8">
                  <c:v>0.28819609182956946</c:v>
                </c:pt>
              </c:numCache>
              <c:extLst xmlns:c16r2="http://schemas.microsoft.com/office/drawing/2015/06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141-413B-AE0B-D8101E32EE07}"/>
            </c:ext>
          </c:extLst>
        </c:ser>
        <c:ser>
          <c:idx val="24"/>
          <c:order val="24"/>
          <c:tx>
            <c:strRef>
              <c:f>'Vue Globale du Marché'!$B$29</c:f>
              <c:strCache>
                <c:ptCount val="1"/>
                <c:pt idx="0">
                  <c:v>    Achat Crédit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Marché'!$C$29:$AE$29</c:f>
              <c:numCache>
                <c:formatCode>0%</c:formatCode>
                <c:ptCount val="9"/>
                <c:pt idx="0">
                  <c:v>0.37922595845499185</c:v>
                </c:pt>
                <c:pt idx="1">
                  <c:v>0.36883689830066657</c:v>
                </c:pt>
                <c:pt idx="2">
                  <c:v>0.35923582287328371</c:v>
                </c:pt>
                <c:pt idx="3">
                  <c:v>0.34931648027420109</c:v>
                </c:pt>
                <c:pt idx="4">
                  <c:v>0.34761694275687233</c:v>
                </c:pt>
                <c:pt idx="5">
                  <c:v>0.33435853440764213</c:v>
                </c:pt>
                <c:pt idx="6">
                  <c:v>0.33078213181524513</c:v>
                </c:pt>
                <c:pt idx="7">
                  <c:v>0.32399852369190585</c:v>
                </c:pt>
                <c:pt idx="8">
                  <c:v>0.32339563362701551</c:v>
                </c:pt>
              </c:numCache>
              <c:extLst xmlns:c16r2="http://schemas.microsoft.com/office/drawing/2015/06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141-413B-AE0B-D8101E32EE07}"/>
            </c:ext>
          </c:extLst>
        </c:ser>
        <c:ser>
          <c:idx val="25"/>
          <c:order val="25"/>
          <c:tx>
            <c:strRef>
              <c:f>'Vue Globale du Marché'!$B$30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Marché'!$C$30:$AE$30</c:f>
              <c:numCache>
                <c:formatCode>0%</c:formatCode>
                <c:ptCount val="9"/>
                <c:pt idx="0">
                  <c:v>3.5387154999643679E-6</c:v>
                </c:pt>
                <c:pt idx="1">
                  <c:v>3.2045700373302368E-6</c:v>
                </c:pt>
                <c:pt idx="2">
                  <c:v>2.0071985120201083E-6</c:v>
                </c:pt>
                <c:pt idx="3">
                  <c:v>2.3584948110941861E-6</c:v>
                </c:pt>
                <c:pt idx="4">
                  <c:v>8.576271959758759E-7</c:v>
                </c:pt>
                <c:pt idx="5">
                  <c:v>6.4544584171516479E-7</c:v>
                </c:pt>
                <c:pt idx="6">
                  <c:v>3.4235125041440544E-7</c:v>
                </c:pt>
                <c:pt idx="7">
                  <c:v>8.3972020522761819E-7</c:v>
                </c:pt>
                <c:pt idx="8">
                  <c:v>4.5888028480510769E-7</c:v>
                </c:pt>
              </c:numCache>
              <c:extLst xmlns:c16r2="http://schemas.microsoft.com/office/drawing/2015/06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141-413B-AE0B-D8101E32EE07}"/>
            </c:ext>
          </c:extLst>
        </c:ser>
        <c:ser>
          <c:idx val="26"/>
          <c:order val="26"/>
          <c:tx>
            <c:strRef>
              <c:f>'Vue Globale du Marché'!$B$31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Marché'!$C$31:$AE$31</c:f>
              <c:numCache>
                <c:formatCode>0%</c:formatCode>
                <c:ptCount val="9"/>
                <c:pt idx="0">
                  <c:v>7.2848729430300955E-5</c:v>
                </c:pt>
                <c:pt idx="1">
                  <c:v>1.3529294126353594E-4</c:v>
                </c:pt>
                <c:pt idx="2">
                  <c:v>1.5088896640359859E-4</c:v>
                </c:pt>
                <c:pt idx="3">
                  <c:v>4.2949431823083596E-5</c:v>
                </c:pt>
                <c:pt idx="4">
                  <c:v>5.0314128830584716E-5</c:v>
                </c:pt>
                <c:pt idx="5">
                  <c:v>6.7771813380092301E-6</c:v>
                </c:pt>
                <c:pt idx="6">
                  <c:v>1.1383179076278982E-5</c:v>
                </c:pt>
                <c:pt idx="7">
                  <c:v>1.3195603225005428E-5</c:v>
                </c:pt>
                <c:pt idx="8">
                  <c:v>1.1401410153234599E-5</c:v>
                </c:pt>
              </c:numCache>
              <c:extLst xmlns:c16r2="http://schemas.microsoft.com/office/drawing/2015/06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141-413B-AE0B-D8101E32E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321072"/>
        <c:axId val="62232146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'Vue Globale du Marché'!$B$5</c15:sqref>
                        </c15:formulaRef>
                      </c:ext>
                    </c:extLst>
                    <c:strCache>
                      <c:ptCount val="1"/>
                      <c:pt idx="0">
                        <c:v>Abonnés Enregistrés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'Vue Globale du Marché'!$C$5:$AE$5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  <c:pt idx="6">
                        <c:v>4674.7270000000008</c:v>
                      </c:pt>
                      <c:pt idx="7">
                        <c:v>4594.933</c:v>
                      </c:pt>
                      <c:pt idx="8">
                        <c:v>4906.3899999999994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F202-4840-A9F0-F4AAD56C7B1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Marché'!$B$6</c15:sqref>
                        </c15:formulaRef>
                      </c:ext>
                    </c:extLst>
                    <c:strCache>
                      <c:ptCount val="1"/>
                      <c:pt idx="0">
                        <c:v>Variation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Marché'!$C$6:$AE$6</c15:sqref>
                        </c15:formulaRef>
                      </c:ext>
                    </c:extLst>
                    <c:numCache>
                      <c:formatCode>0%</c:formatCode>
                      <c:ptCount val="9"/>
                      <c:pt idx="0">
                        <c:v>0</c:v>
                      </c:pt>
                      <c:pt idx="1">
                        <c:v>3.2559853866915622E-2</c:v>
                      </c:pt>
                      <c:pt idx="2">
                        <c:v>3.9492882453193268E-2</c:v>
                      </c:pt>
                      <c:pt idx="3">
                        <c:v>3.3654697841694503E-2</c:v>
                      </c:pt>
                      <c:pt idx="4">
                        <c:v>-2.5234456984318365E-2</c:v>
                      </c:pt>
                      <c:pt idx="5">
                        <c:v>2.6481664034153196E-2</c:v>
                      </c:pt>
                      <c:pt idx="6">
                        <c:v>5.912312461711311E-3</c:v>
                      </c:pt>
                      <c:pt idx="7">
                        <c:v>-1.7069232064246931E-2</c:v>
                      </c:pt>
                      <c:pt idx="8" formatCode="0.0%">
                        <c:v>6.7782707604223891E-2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C141-413B-AE0B-D8101E32EE0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Marché'!$C$7:$AE$7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C141-413B-AE0B-D8101E32EE0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Marché'!$B$8</c15:sqref>
                        </c15:formulaRef>
                      </c:ext>
                    </c:extLst>
                    <c:strCache>
                      <c:ptCount val="1"/>
                      <c:pt idx="0">
                        <c:v>Abonnés Actifs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Marché'!$C$8:$AE$8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612.774</c:v>
                      </c:pt>
                      <c:pt idx="1">
                        <c:v>674.07300000000009</c:v>
                      </c:pt>
                      <c:pt idx="2">
                        <c:v>766.33899999999994</c:v>
                      </c:pt>
                      <c:pt idx="3">
                        <c:v>911.78899999999999</c:v>
                      </c:pt>
                      <c:pt idx="4">
                        <c:v>930.17399999999998</c:v>
                      </c:pt>
                      <c:pt idx="5">
                        <c:v>1020.836</c:v>
                      </c:pt>
                      <c:pt idx="6">
                        <c:v>1191.865</c:v>
                      </c:pt>
                      <c:pt idx="7">
                        <c:v>1262.375</c:v>
                      </c:pt>
                      <c:pt idx="8">
                        <c:v>1348.4639999999999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C141-413B-AE0B-D8101E32EE0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Marché'!$B$9</c15:sqref>
                        </c15:formulaRef>
                      </c:ext>
                    </c:extLst>
                    <c:strCache>
                      <c:ptCount val="1"/>
                      <c:pt idx="0">
                        <c:v>Variation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Marché'!$C$9:$AE$9</c15:sqref>
                        </c15:formulaRef>
                      </c:ext>
                    </c:extLst>
                    <c:numCache>
                      <c:formatCode>0%</c:formatCode>
                      <c:ptCount val="9"/>
                      <c:pt idx="0">
                        <c:v>0</c:v>
                      </c:pt>
                      <c:pt idx="1">
                        <c:v>0.10003524953734999</c:v>
                      </c:pt>
                      <c:pt idx="2">
                        <c:v>0.1368783499709969</c:v>
                      </c:pt>
                      <c:pt idx="3">
                        <c:v>0.18979850953690214</c:v>
                      </c:pt>
                      <c:pt idx="4">
                        <c:v>2.016365628451311E-2</c:v>
                      </c:pt>
                      <c:pt idx="5">
                        <c:v>9.746778559710334E-2</c:v>
                      </c:pt>
                      <c:pt idx="6">
                        <c:v>0.16753817459415621</c:v>
                      </c:pt>
                      <c:pt idx="7" formatCode="0.00%">
                        <c:v>5.9159384661853442E-2</c:v>
                      </c:pt>
                      <c:pt idx="8" formatCode="0.0%">
                        <c:v>6.8196059015743993E-2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C141-413B-AE0B-D8101E32EE0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Marché'!$C$10:$AE$10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C141-413B-AE0B-D8101E32EE0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Marché'!$B$11</c15:sqref>
                        </c15:formulaRef>
                      </c:ext>
                    </c:extLst>
                    <c:strCache>
                      <c:ptCount val="1"/>
                      <c:pt idx="0">
                        <c:v>Total Volume de Transactions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Marché'!$C$11:$AE$11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8195.0640000000021</c:v>
                      </c:pt>
                      <c:pt idx="1">
                        <c:v>9985.7389999999996</c:v>
                      </c:pt>
                      <c:pt idx="2">
                        <c:v>11458.757</c:v>
                      </c:pt>
                      <c:pt idx="3">
                        <c:v>16111.970999999998</c:v>
                      </c:pt>
                      <c:pt idx="4">
                        <c:v>17490.117000000002</c:v>
                      </c:pt>
                      <c:pt idx="5">
                        <c:v>18591.8</c:v>
                      </c:pt>
                      <c:pt idx="6">
                        <c:v>23367.813000000002</c:v>
                      </c:pt>
                      <c:pt idx="7">
                        <c:v>25008.33</c:v>
                      </c:pt>
                      <c:pt idx="8">
                        <c:v>28329.829000000002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C141-413B-AE0B-D8101E32EE0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Marché'!$B$12</c15:sqref>
                        </c15:formulaRef>
                      </c:ext>
                    </c:extLst>
                    <c:strCache>
                      <c:ptCount val="1"/>
                      <c:pt idx="0">
                        <c:v>Variation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Marché'!$C$12:$AE$12</c15:sqref>
                        </c15:formulaRef>
                      </c:ext>
                    </c:extLst>
                    <c:numCache>
                      <c:formatCode>0%</c:formatCode>
                      <c:ptCount val="9"/>
                      <c:pt idx="0">
                        <c:v>0</c:v>
                      </c:pt>
                      <c:pt idx="1">
                        <c:v>0.21850653027236855</c:v>
                      </c:pt>
                      <c:pt idx="2">
                        <c:v>0.14751216710150339</c:v>
                      </c:pt>
                      <c:pt idx="3">
                        <c:v>0.40608366160483178</c:v>
                      </c:pt>
                      <c:pt idx="4">
                        <c:v>8.5535531313953195E-2</c:v>
                      </c:pt>
                      <c:pt idx="5">
                        <c:v>6.2988886809619338E-2</c:v>
                      </c:pt>
                      <c:pt idx="6" formatCode="0.0%">
                        <c:v>0.256888144235631</c:v>
                      </c:pt>
                      <c:pt idx="7" formatCode="0.00%">
                        <c:v>7.0204130784511154E-2</c:v>
                      </c:pt>
                      <c:pt idx="8">
                        <c:v>0.13281570580682511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C141-413B-AE0B-D8101E32EE0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Marché'!$C$13:$AE$13</c15:sqref>
                        </c15:formulaRef>
                      </c:ext>
                    </c:extLst>
                    <c:numCache>
                      <c:formatCode>0%</c:formatCode>
                      <c:ptCount val="9"/>
                      <c:pt idx="5">
                        <c:v>1.6105866871985675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C141-413B-AE0B-D8101E32EE0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Marché'!$B$14</c15:sqref>
                        </c15:formulaRef>
                      </c:ext>
                    </c:extLst>
                    <c:strCache>
                      <c:ptCount val="1"/>
                      <c:pt idx="0">
                        <c:v>     Volume Dépôt d'Argent (Cash In)</c:v>
                      </c:pt>
                    </c:strCache>
                  </c:strRef>
                </c:tx>
                <c:spPr>
                  <a:ln w="12700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Marché'!$C$14:$AE$14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1279.9090000000001</c:v>
                      </c:pt>
                      <c:pt idx="1">
                        <c:v>1573.43</c:v>
                      </c:pt>
                      <c:pt idx="2">
                        <c:v>1801.4730000000002</c:v>
                      </c:pt>
                      <c:pt idx="3">
                        <c:v>2544.5970000000002</c:v>
                      </c:pt>
                      <c:pt idx="4">
                        <c:v>2591.8229999999999</c:v>
                      </c:pt>
                      <c:pt idx="5">
                        <c:v>2933.33</c:v>
                      </c:pt>
                      <c:pt idx="6">
                        <c:v>3714.8510000000001</c:v>
                      </c:pt>
                      <c:pt idx="7">
                        <c:v>4112.3270000000002</c:v>
                      </c:pt>
                      <c:pt idx="8">
                        <c:v>4641.9539999999997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C141-413B-AE0B-D8101E32EE07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Marché'!$B$15</c15:sqref>
                        </c15:formulaRef>
                      </c:ext>
                    </c:extLst>
                    <c:strCache>
                      <c:ptCount val="1"/>
                      <c:pt idx="0">
                        <c:v>     Volume Retrait D'Argent (Cash Out) </c:v>
                      </c:pt>
                    </c:strCache>
                  </c:strRef>
                </c:tx>
                <c:spPr>
                  <a:ln w="1270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Marché'!$C$15:$AE$15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891.1049999999999</c:v>
                      </c:pt>
                      <c:pt idx="1">
                        <c:v>1190.7600000000002</c:v>
                      </c:pt>
                      <c:pt idx="2">
                        <c:v>1473.068</c:v>
                      </c:pt>
                      <c:pt idx="3">
                        <c:v>2150.4760000000001</c:v>
                      </c:pt>
                      <c:pt idx="4">
                        <c:v>2464.058</c:v>
                      </c:pt>
                      <c:pt idx="5">
                        <c:v>2779.8989999999999</c:v>
                      </c:pt>
                      <c:pt idx="6">
                        <c:v>3585.6790000000001</c:v>
                      </c:pt>
                      <c:pt idx="7">
                        <c:v>4010.9139999999998</c:v>
                      </c:pt>
                      <c:pt idx="8">
                        <c:v>4572.2929999999997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C141-413B-AE0B-D8101E32EE0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Marché'!$B$16</c15:sqref>
                        </c15:formulaRef>
                      </c:ext>
                    </c:extLst>
                    <c:strCache>
                      <c:ptCount val="1"/>
                      <c:pt idx="0">
                        <c:v>     Volume Envoi d'Argent </c:v>
                      </c:pt>
                    </c:strCache>
                  </c:strRef>
                </c:tx>
                <c:spPr>
                  <a:ln w="1270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Marché'!$C$16:$AE$16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363.46100000000001</c:v>
                      </c:pt>
                      <c:pt idx="1">
                        <c:v>457.78299999999996</c:v>
                      </c:pt>
                      <c:pt idx="2">
                        <c:v>543.17200000000003</c:v>
                      </c:pt>
                      <c:pt idx="3">
                        <c:v>867.34300000000007</c:v>
                      </c:pt>
                      <c:pt idx="4">
                        <c:v>935.74699999999996</c:v>
                      </c:pt>
                      <c:pt idx="5">
                        <c:v>1106.1969999999999</c:v>
                      </c:pt>
                      <c:pt idx="6">
                        <c:v>1421.1179999999999</c:v>
                      </c:pt>
                      <c:pt idx="7">
                        <c:v>1558.595</c:v>
                      </c:pt>
                      <c:pt idx="8">
                        <c:v>1788.9569999999999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C141-413B-AE0B-D8101E32EE07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Marché'!$B$17</c15:sqref>
                        </c15:formulaRef>
                      </c:ext>
                    </c:extLst>
                    <c:strCache>
                      <c:ptCount val="1"/>
                      <c:pt idx="0">
                        <c:v>     Volume Réception d'Argent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Marché'!$C$17:$AE$17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C141-413B-AE0B-D8101E32EE07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Marché'!$B$18</c15:sqref>
                        </c15:formulaRef>
                      </c:ext>
                    </c:extLst>
                    <c:strCache>
                      <c:ptCount val="1"/>
                      <c:pt idx="0">
                        <c:v>     Volume Paiement des Services</c:v>
                      </c:pt>
                    </c:strCache>
                  </c:strRef>
                </c:tx>
                <c:spPr>
                  <a:ln w="1270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Marché'!$C$18:$AE$18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2552.1820000000002</c:v>
                      </c:pt>
                      <c:pt idx="1">
                        <c:v>3079.2739999999999</c:v>
                      </c:pt>
                      <c:pt idx="2">
                        <c:v>3522.8959999999997</c:v>
                      </c:pt>
                      <c:pt idx="3">
                        <c:v>4920.6479999999992</c:v>
                      </c:pt>
                      <c:pt idx="4">
                        <c:v>5417.7330000000002</c:v>
                      </c:pt>
                      <c:pt idx="5">
                        <c:v>5555.9089999999997</c:v>
                      </c:pt>
                      <c:pt idx="6">
                        <c:v>6916.2359999999999</c:v>
                      </c:pt>
                      <c:pt idx="7">
                        <c:v>7223.4809999999998</c:v>
                      </c:pt>
                      <c:pt idx="8">
                        <c:v>8164.5460000000003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C141-413B-AE0B-D8101E32EE07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Marché'!$B$19</c15:sqref>
                        </c15:formulaRef>
                      </c:ext>
                    </c:extLst>
                    <c:strCache>
                      <c:ptCount val="1"/>
                      <c:pt idx="0">
                        <c:v>     Volume Achat Crédit</c:v>
                      </c:pt>
                    </c:strCache>
                  </c:strRef>
                </c:tx>
                <c:spPr>
                  <a:ln w="1270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Marché'!$C$19:$AE$19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3107.7809999999999</c:v>
                      </c:pt>
                      <c:pt idx="1">
                        <c:v>3683.1089999999999</c:v>
                      </c:pt>
                      <c:pt idx="2">
                        <c:v>4116.3959999999997</c:v>
                      </c:pt>
                      <c:pt idx="3">
                        <c:v>5628.1769999999997</c:v>
                      </c:pt>
                      <c:pt idx="4">
                        <c:v>6079.8609999999999</c:v>
                      </c:pt>
                      <c:pt idx="5">
                        <c:v>6216.3270000000002</c:v>
                      </c:pt>
                      <c:pt idx="6">
                        <c:v>7729.6549999999997</c:v>
                      </c:pt>
                      <c:pt idx="7">
                        <c:v>8102.6620000000003</c:v>
                      </c:pt>
                      <c:pt idx="8">
                        <c:v>9161.7430000000004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C141-413B-AE0B-D8101E32EE07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Marché'!$B$20</c15:sqref>
                        </c15:formulaRef>
                      </c:ext>
                    </c:extLst>
                    <c:strCache>
                      <c:ptCount val="1"/>
                      <c:pt idx="0">
                        <c:v>    Volume Transfert Banque vers Mobile Money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Marché'!$C$20:$AE$20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2.9000000000000001E-2</c:v>
                      </c:pt>
                      <c:pt idx="1">
                        <c:v>3.2000000000000001E-2</c:v>
                      </c:pt>
                      <c:pt idx="2">
                        <c:v>2.3E-2</c:v>
                      </c:pt>
                      <c:pt idx="3">
                        <c:v>3.7999999999999999E-2</c:v>
                      </c:pt>
                      <c:pt idx="4">
                        <c:v>1.4999999999999999E-2</c:v>
                      </c:pt>
                      <c:pt idx="5">
                        <c:v>1.2E-2</c:v>
                      </c:pt>
                      <c:pt idx="6">
                        <c:v>8.0000000000000002E-3</c:v>
                      </c:pt>
                      <c:pt idx="7">
                        <c:v>2.1000000000000001E-2</c:v>
                      </c:pt>
                      <c:pt idx="8">
                        <c:v>1.2999999999999999E-2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C141-413B-AE0B-D8101E32EE07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Marché'!$B$21</c15:sqref>
                        </c15:formulaRef>
                      </c:ext>
                    </c:extLst>
                    <c:strCache>
                      <c:ptCount val="1"/>
                      <c:pt idx="0">
                        <c:v>    Volume Transfert  Mobile Money vers Banque </c:v>
                      </c:pt>
                    </c:strCache>
                  </c:strRef>
                </c:tx>
                <c:spPr>
                  <a:ln w="12700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Marché'!$C$21:$AE$21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0.59699999999999998</c:v>
                      </c:pt>
                      <c:pt idx="1">
                        <c:v>1.351</c:v>
                      </c:pt>
                      <c:pt idx="2">
                        <c:v>1.7290000000000001</c:v>
                      </c:pt>
                      <c:pt idx="3">
                        <c:v>0.69199999999999995</c:v>
                      </c:pt>
                      <c:pt idx="4">
                        <c:v>0.88</c:v>
                      </c:pt>
                      <c:pt idx="5">
                        <c:v>0.126</c:v>
                      </c:pt>
                      <c:pt idx="6">
                        <c:v>0.26600000000000001</c:v>
                      </c:pt>
                      <c:pt idx="7">
                        <c:v>0.33</c:v>
                      </c:pt>
                      <c:pt idx="8">
                        <c:v>0.32300000000000001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C141-413B-AE0B-D8101E32EE07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Marché'!$C$22:$AE$22</c15:sqref>
                        </c15:formulaRef>
                      </c:ext>
                    </c:extLst>
                    <c:numCache>
                      <c:formatCode>#,##0</c:formatCode>
                      <c:ptCount val="9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C141-413B-AE0B-D8101E32EE07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Marché'!$B$23</c15:sqref>
                        </c15:formulaRef>
                      </c:ext>
                    </c:extLst>
                    <c:strCache>
                      <c:ptCount val="1"/>
                      <c:pt idx="0">
                        <c:v>Répartition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Marché'!$C$23:$AE$23</c15:sqref>
                        </c15:formulaRef>
                      </c:ext>
                    </c:extLst>
                    <c:numCache>
                      <c:formatCode>#,##0</c:formatCode>
                      <c:ptCount val="9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C141-413B-AE0B-D8101E32EE07}"/>
                  </c:ext>
                </c:extLst>
              </c15:ser>
            </c15:filteredLineSeries>
          </c:ext>
        </c:extLst>
      </c:lineChart>
      <c:dateAx>
        <c:axId val="62232107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321464"/>
        <c:crosses val="autoZero"/>
        <c:auto val="1"/>
        <c:lblOffset val="100"/>
        <c:baseTimeUnit val="months"/>
      </c:dateAx>
      <c:valAx>
        <c:axId val="62232146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321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Parts de Marché en termes d'abonnés actifs par Opérateur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3"/>
          <c:order val="13"/>
          <c:tx>
            <c:strRef>
              <c:f>'Marché par opérateur'!$A$18:$B$18</c:f>
              <c:strCache>
                <c:ptCount val="2"/>
                <c:pt idx="1">
                  <c:v>AIRTEL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1.1111111111111136E-2"/>
                  <c:y val="-3.6951501154734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111111111111136E-2"/>
                  <c:y val="-4.1570438799076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666666666666666E-2"/>
                  <c:y val="-4.1570438799076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444444444444445E-2"/>
                  <c:y val="-4.1570438799076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88888888888888E-2"/>
                  <c:y val="-3.69515011547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222222222222223E-2"/>
                  <c:y val="-2.771362586605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44444444444445E-2"/>
                  <c:y val="-3.2332563510392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666666666666666E-2"/>
                  <c:y val="-5.5427251732101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3333333333333332E-3"/>
                  <c:y val="-3.2332563510392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333333333334356E-3"/>
                  <c:y val="-4.1570438799076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111111111111112E-2"/>
                  <c:y val="-4.1570438799076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777777777777779E-3"/>
                  <c:y val="-2.771362586605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568-4815-B700-BEC1914B69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opérateur'!$C$3:$AN$4</c15:sqref>
                  </c15:fullRef>
                </c:ext>
              </c:extLst>
              <c:f>'Marché par opérateur'!$W$3:$AN$4</c:f>
              <c:strCache>
                <c:ptCount val="13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  <c:pt idx="9">
                  <c:v>juin-19</c:v>
                </c:pt>
                <c:pt idx="10">
                  <c:v>juil.-19</c:v>
                </c:pt>
                <c:pt idx="11">
                  <c:v>août-19</c:v>
                </c:pt>
                <c:pt idx="12">
                  <c:v>sept.-19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opérateur'!$C$18:$AN$18</c15:sqref>
                  </c15:fullRef>
                </c:ext>
              </c:extLst>
              <c:f>'Marché par opérateur'!$W$18:$AI$18</c:f>
              <c:numCache>
                <c:formatCode>_(* #,##0.00_);_(* \(#,##0.00\);_(* "-"??_);_(@_)</c:formatCode>
                <c:ptCount val="13"/>
                <c:pt idx="0" formatCode="0%">
                  <c:v>0.19422495079752078</c:v>
                </c:pt>
                <c:pt idx="1" formatCode="0%">
                  <c:v>0.16998158953110418</c:v>
                </c:pt>
                <c:pt idx="2" formatCode="0%">
                  <c:v>0.16169606401344577</c:v>
                </c:pt>
                <c:pt idx="3" formatCode="0%">
                  <c:v>0.14438318514480872</c:v>
                </c:pt>
                <c:pt idx="4" formatCode="0%">
                  <c:v>0.14882914379460188</c:v>
                </c:pt>
                <c:pt idx="5" formatCode="0%">
                  <c:v>0.14984189429056186</c:v>
                </c:pt>
                <c:pt idx="6" formatCode="0%">
                  <c:v>0.15574918300310858</c:v>
                </c:pt>
                <c:pt idx="7" formatCode="0%">
                  <c:v>0.16435686701653629</c:v>
                </c:pt>
                <c:pt idx="8" formatCode="0%">
                  <c:v>0.18420884799297571</c:v>
                </c:pt>
                <c:pt idx="9" formatCode="0%">
                  <c:v>0.20693076448820216</c:v>
                </c:pt>
                <c:pt idx="10" formatCode="0%">
                  <c:v>0.2191724241978307</c:v>
                </c:pt>
                <c:pt idx="11" formatCode="0%">
                  <c:v>0.23373566251896216</c:v>
                </c:pt>
                <c:pt idx="12" formatCode="0%">
                  <c:v>0.24013691008925764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C76-437A-B2A5-A31C6D6897DA}"/>
            </c:ext>
          </c:extLst>
        </c:ser>
        <c:ser>
          <c:idx val="14"/>
          <c:order val="14"/>
          <c:tx>
            <c:strRef>
              <c:f>'Marché par opérateur'!$A$19:$B$19</c:f>
              <c:strCache>
                <c:ptCount val="2"/>
                <c:pt idx="1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2222222222222247E-2"/>
                  <c:y val="-4.1570438799076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666666666666691E-2"/>
                  <c:y val="-5.5427251732101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333333333333332E-3"/>
                  <c:y val="-4.1570438799076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4.1570438799076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777777777777267E-3"/>
                  <c:y val="-4.1570438799076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185067526415994E-16"/>
                  <c:y val="-3.695150115473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9515011547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3.2332563510392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555555555555558E-3"/>
                  <c:y val="-3.2332563510392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5555555555555558E-3"/>
                  <c:y val="-4.1570438799076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7777777777778798E-3"/>
                  <c:y val="-4.1570438799076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568-4815-B700-BEC1914B69A6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777777777777779E-3"/>
                  <c:y val="-4.1570438799076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568-4815-B700-BEC1914B69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opérateur'!$C$3:$AN$4</c15:sqref>
                  </c15:fullRef>
                </c:ext>
              </c:extLst>
              <c:f>'Marché par opérateur'!$W$3:$AN$4</c:f>
              <c:strCache>
                <c:ptCount val="13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  <c:pt idx="9">
                  <c:v>juin-19</c:v>
                </c:pt>
                <c:pt idx="10">
                  <c:v>juil.-19</c:v>
                </c:pt>
                <c:pt idx="11">
                  <c:v>août-19</c:v>
                </c:pt>
                <c:pt idx="12">
                  <c:v>sept.-19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opérateur'!$C$19:$AN$19</c15:sqref>
                  </c15:fullRef>
                </c:ext>
              </c:extLst>
              <c:f>'Marché par opérateur'!$W$19:$AI$19</c:f>
              <c:numCache>
                <c:formatCode>_(* #,##0.00_);_(* \(#,##0.00\);_(* "-"??_);_(@_)</c:formatCode>
                <c:ptCount val="13"/>
                <c:pt idx="0" formatCode="0%">
                  <c:v>0.80577504920247922</c:v>
                </c:pt>
                <c:pt idx="1" formatCode="0%">
                  <c:v>0.8300184104688958</c:v>
                </c:pt>
                <c:pt idx="2" formatCode="0%">
                  <c:v>0.83830393598655428</c:v>
                </c:pt>
                <c:pt idx="3" formatCode="0%">
                  <c:v>0.85561681485519137</c:v>
                </c:pt>
                <c:pt idx="4" formatCode="0%">
                  <c:v>0.85117085620539812</c:v>
                </c:pt>
                <c:pt idx="5" formatCode="0%">
                  <c:v>0.85015810570943806</c:v>
                </c:pt>
                <c:pt idx="6" formatCode="0%">
                  <c:v>0.84425081699689142</c:v>
                </c:pt>
                <c:pt idx="7" formatCode="0%">
                  <c:v>0.83564313298346371</c:v>
                </c:pt>
                <c:pt idx="8" formatCode="0%">
                  <c:v>0.81579115200702434</c:v>
                </c:pt>
                <c:pt idx="9" formatCode="0%">
                  <c:v>0.79306923551179787</c:v>
                </c:pt>
                <c:pt idx="10" formatCode="0%">
                  <c:v>0.78082757580216922</c:v>
                </c:pt>
                <c:pt idx="11" formatCode="0%">
                  <c:v>0.76626433748103784</c:v>
                </c:pt>
                <c:pt idx="12" formatCode="0%">
                  <c:v>0.75986308991074236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8C76-437A-B2A5-A31C6D689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622795144"/>
        <c:axId val="62279553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8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'Marché par opérateur'!$A$5:$B$5</c15:sqref>
                        </c15:formulaRef>
                      </c:ext>
                    </c:extLst>
                    <c:strCache>
                      <c:ptCount val="2"/>
                      <c:pt idx="1">
                        <c:v>Abonnés Enregistrés (000)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3">
                        <a:lumMod val="60000"/>
                      </a:schemeClr>
                    </a:solidFill>
                    <a:ln w="9525" cap="flat" cmpd="sng" algn="ctr">
                      <a:solidFill>
                        <a:schemeClr val="accent3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opérateur'!$C$5:$AN$5</c15:sqref>
                        </c15:fullRef>
                        <c15:formulaRef>
                          <c15:sqref>'Marché par opérateur'!$W$5:$AI$5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  <c:pt idx="6">
                        <c:v>4674.7270000000008</c:v>
                      </c:pt>
                      <c:pt idx="7">
                        <c:v>4594.933</c:v>
                      </c:pt>
                      <c:pt idx="8">
                        <c:v>4906.3899999999994</c:v>
                      </c:pt>
                      <c:pt idx="9">
                        <c:v>5970.2190000000001</c:v>
                      </c:pt>
                      <c:pt idx="10">
                        <c:v>6241.3209999999999</c:v>
                      </c:pt>
                      <c:pt idx="11">
                        <c:v>6573.2170000000006</c:v>
                      </c:pt>
                      <c:pt idx="12">
                        <c:v>6308.141333333333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8C76-437A-B2A5-A31C6D6897DA}"/>
                  </c:ext>
                </c:extLst>
              </c15:ser>
            </c15:filteredLineSeries>
            <c15:filteredLineSeries>
              <c15:ser>
                <c:idx val="0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opérateur'!$A$6:$B$6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1"/>
                    </a:solidFill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opérateur'!$C$6:$AN$6</c15:sqref>
                        </c15:fullRef>
                        <c15:formulaRef>
                          <c15:sqref>'Marché par opérateur'!$W$6:$AI$6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2523.1379999999999</c:v>
                      </c:pt>
                      <c:pt idx="1">
                        <c:v>2523.7730000000001</c:v>
                      </c:pt>
                      <c:pt idx="2">
                        <c:v>2570.7750000000001</c:v>
                      </c:pt>
                      <c:pt idx="3">
                        <c:v>2592.9960000000001</c:v>
                      </c:pt>
                      <c:pt idx="4">
                        <c:v>2368.4290000000001</c:v>
                      </c:pt>
                      <c:pt idx="5">
                        <c:v>2390.893</c:v>
                      </c:pt>
                      <c:pt idx="6">
                        <c:v>2425.3000000000002</c:v>
                      </c:pt>
                      <c:pt idx="7">
                        <c:v>2490.279</c:v>
                      </c:pt>
                      <c:pt idx="8">
                        <c:v>2686.348</c:v>
                      </c:pt>
                      <c:pt idx="9">
                        <c:v>3625.989</c:v>
                      </c:pt>
                      <c:pt idx="10">
                        <c:v>3757.31</c:v>
                      </c:pt>
                      <c:pt idx="11">
                        <c:v>3984.75</c:v>
                      </c:pt>
                      <c:pt idx="12">
                        <c:v>3605.6913333333337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8C76-437A-B2A5-A31C6D6897DA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opérateur'!$A$7:$B$7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2"/>
                    </a:solidFill>
                    <a:ln w="9525" cap="flat" cmpd="sng" algn="ctr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opérateur'!$C$7:$AN$7</c15:sqref>
                        </c15:fullRef>
                        <c15:formulaRef>
                          <c15:sqref>'Marché par opérateur'!$W$7:$AI$7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1663.183</c:v>
                      </c:pt>
                      <c:pt idx="1">
                        <c:v>1798.854</c:v>
                      </c:pt>
                      <c:pt idx="2">
                        <c:v>1922.5650000000001</c:v>
                      </c:pt>
                      <c:pt idx="3">
                        <c:v>2051.5659999999998</c:v>
                      </c:pt>
                      <c:pt idx="4">
                        <c:v>2158.9299999999998</c:v>
                      </c:pt>
                      <c:pt idx="5">
                        <c:v>2256.3580000000002</c:v>
                      </c:pt>
                      <c:pt idx="6">
                        <c:v>2249.4270000000001</c:v>
                      </c:pt>
                      <c:pt idx="7">
                        <c:v>2104.654</c:v>
                      </c:pt>
                      <c:pt idx="8">
                        <c:v>2220.0419999999999</c:v>
                      </c:pt>
                      <c:pt idx="9">
                        <c:v>2344.23</c:v>
                      </c:pt>
                      <c:pt idx="10">
                        <c:v>2484.011</c:v>
                      </c:pt>
                      <c:pt idx="11">
                        <c:v>2588.4670000000001</c:v>
                      </c:pt>
                      <c:pt idx="12">
                        <c:v>2702.45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8C76-437A-B2A5-A31C6D6897DA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opérateur'!$A$8:$B$8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3"/>
                    </a:solidFill>
                    <a:ln w="9525" cap="flat" cmpd="sng" algn="ctr">
                      <a:solidFill>
                        <a:schemeClr val="accent3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opérateur'!$C$8:$AN$8</c15:sqref>
                        </c15:fullRef>
                        <c15:formulaRef>
                          <c15:sqref>'Marché par opérateur'!$W$8:$AI$8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8C76-437A-B2A5-A31C6D6897DA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opérateur'!$A$9:$B$9</c15:sqref>
                        </c15:formulaRef>
                      </c:ext>
                    </c:extLst>
                    <c:strCache>
                      <c:ptCount val="2"/>
                      <c:pt idx="1">
                        <c:v>Parts de Marché Abonnés Enregistrés (%)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4"/>
                    </a:solidFill>
                    <a:ln w="9525" cap="flat" cmpd="sng" algn="ctr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opérateur'!$C$9:$AN$9</c15:sqref>
                        </c15:fullRef>
                        <c15:formulaRef>
                          <c15:sqref>'Marché par opérateur'!$W$9:$AI$9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8C76-437A-B2A5-A31C6D6897DA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opérateur'!$A$10:$B$10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5"/>
                    </a:solidFill>
                    <a:ln w="9525" cap="flat" cmpd="sng" algn="ctr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opérateur'!$C$10:$AN$10</c15:sqref>
                        </c15:fullRef>
                        <c15:formulaRef>
                          <c15:sqref>'Marché par opérateur'!$W$10:$AI$10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0.60271011229191451</c:v>
                      </c:pt>
                      <c:pt idx="1" formatCode="0%">
                        <c:v>0.58385167168020735</c:v>
                      </c:pt>
                      <c:pt idx="2" formatCode="0%">
                        <c:v>0.5721300858604067</c:v>
                      </c:pt>
                      <c:pt idx="3" formatCode="0%">
                        <c:v>0.55828644337184008</c:v>
                      </c:pt>
                      <c:pt idx="4" formatCode="0%">
                        <c:v>0.52313699885518239</c:v>
                      </c:pt>
                      <c:pt idx="5" formatCode="0%">
                        <c:v>0.51447468621772308</c:v>
                      </c:pt>
                      <c:pt idx="6" formatCode="0%">
                        <c:v>0.51881104500861752</c:v>
                      </c:pt>
                      <c:pt idx="7" formatCode="0%">
                        <c:v>0.5419619829059531</c:v>
                      </c:pt>
                      <c:pt idx="8" formatCode="0%">
                        <c:v>0.54752027458069996</c:v>
                      </c:pt>
                      <c:pt idx="9" formatCode="0%">
                        <c:v>0.60734606217962861</c:v>
                      </c:pt>
                      <c:pt idx="10" formatCode="0%">
                        <c:v>0.60200556901335467</c:v>
                      </c:pt>
                      <c:pt idx="11" formatCode="0%">
                        <c:v>0.6062100186255831</c:v>
                      </c:pt>
                      <c:pt idx="12" formatCode="0%">
                        <c:v>0.57159330186218626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8C76-437A-B2A5-A31C6D6897DA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opérateur'!$A$11:$B$11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6"/>
                    </a:solidFill>
                    <a:ln w="9525" cap="flat" cmpd="sng" algn="ctr">
                      <a:solidFill>
                        <a:schemeClr val="accent6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opérateur'!$C$11:$AN$11</c15:sqref>
                        </c15:fullRef>
                        <c15:formulaRef>
                          <c15:sqref>'Marché par opérateur'!$W$11:$AI$11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0%">
                        <c:v>0.39728988770808543</c:v>
                      </c:pt>
                      <c:pt idx="1" formatCode="0%">
                        <c:v>0.41614832831979254</c:v>
                      </c:pt>
                      <c:pt idx="2" formatCode="0%">
                        <c:v>0.42786991413959324</c:v>
                      </c:pt>
                      <c:pt idx="3" formatCode="0%">
                        <c:v>0.44171355662815998</c:v>
                      </c:pt>
                      <c:pt idx="4" formatCode="0%">
                        <c:v>0.47686300114481744</c:v>
                      </c:pt>
                      <c:pt idx="5" formatCode="0%">
                        <c:v>0.48552531378227687</c:v>
                      </c:pt>
                      <c:pt idx="6" formatCode="0%">
                        <c:v>0.48118895499138231</c:v>
                      </c:pt>
                      <c:pt idx="7" formatCode="0%">
                        <c:v>0.45803801709404685</c:v>
                      </c:pt>
                      <c:pt idx="8" formatCode="0%">
                        <c:v>0.45247972541930015</c:v>
                      </c:pt>
                      <c:pt idx="9" formatCode="0%">
                        <c:v>0.39265393782037139</c:v>
                      </c:pt>
                      <c:pt idx="10" formatCode="0%">
                        <c:v>0.39799443098664528</c:v>
                      </c:pt>
                      <c:pt idx="11" formatCode="0%">
                        <c:v>0.39378998137441679</c:v>
                      </c:pt>
                      <c:pt idx="12" formatCode="0%">
                        <c:v>0.42840669813781385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8C76-437A-B2A5-A31C6D6897DA}"/>
                  </c:ext>
                </c:extLst>
              </c15:ser>
            </c15:filteredLineSeries>
            <c15:filteredLineSeries>
              <c15:ser>
                <c:idx val="6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opérateur'!$A$12:$B$12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1">
                        <a:lumMod val="60000"/>
                      </a:schemeClr>
                    </a:solidFill>
                    <a:ln w="9525" cap="flat" cmpd="sng" algn="ctr">
                      <a:solidFill>
                        <a:schemeClr val="accent1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opérateur'!$C$12:$AN$12</c15:sqref>
                        </c15:fullRef>
                        <c15:formulaRef>
                          <c15:sqref>'Marché par opérateur'!$W$12:$AI$12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8C76-437A-B2A5-A31C6D6897DA}"/>
                  </c:ext>
                </c:extLst>
              </c15:ser>
            </c15:filteredLineSeries>
            <c15:filteredLineSeries>
              <c15:ser>
                <c:idx val="7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opérateur'!$A$13:$B$13</c15:sqref>
                        </c15:formulaRef>
                      </c:ext>
                    </c:extLst>
                    <c:strCache>
                      <c:ptCount val="2"/>
                      <c:pt idx="1">
                        <c:v>Abonnés Actifs (000)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2">
                        <a:lumMod val="60000"/>
                      </a:schemeClr>
                    </a:solidFill>
                    <a:ln w="9525" cap="flat" cmpd="sng" algn="ctr">
                      <a:solidFill>
                        <a:schemeClr val="accent2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opérateur'!$C$13:$AN$13</c15:sqref>
                        </c15:fullRef>
                        <c15:formulaRef>
                          <c15:sqref>'Marché par opérateur'!$W$13:$AI$13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3"/>
                      <c:pt idx="0">
                        <c:v>612.774</c:v>
                      </c:pt>
                      <c:pt idx="1">
                        <c:v>674.07300000000009</c:v>
                      </c:pt>
                      <c:pt idx="2">
                        <c:v>766.33899999999994</c:v>
                      </c:pt>
                      <c:pt idx="3">
                        <c:v>911.78899999999999</c:v>
                      </c:pt>
                      <c:pt idx="4">
                        <c:v>930.17399999999998</c:v>
                      </c:pt>
                      <c:pt idx="5">
                        <c:v>1020.836</c:v>
                      </c:pt>
                      <c:pt idx="6">
                        <c:v>1191.865</c:v>
                      </c:pt>
                      <c:pt idx="7">
                        <c:v>1262.375</c:v>
                      </c:pt>
                      <c:pt idx="8">
                        <c:v>1348.4639999999999</c:v>
                      </c:pt>
                      <c:pt idx="9">
                        <c:v>1469.5060000000001</c:v>
                      </c:pt>
                      <c:pt idx="10">
                        <c:v>1617.3020000000001</c:v>
                      </c:pt>
                      <c:pt idx="11">
                        <c:v>1623.6289999999999</c:v>
                      </c:pt>
                      <c:pt idx="12">
                        <c:v>1736.3219999999999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8C76-437A-B2A5-A31C6D6897D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opérateur'!$A$14:$B$14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4">
                        <a:lumMod val="60000"/>
                      </a:schemeClr>
                    </a:solidFill>
                    <a:ln w="9525" cap="flat" cmpd="sng" algn="ctr">
                      <a:solidFill>
                        <a:schemeClr val="accent4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opérateur'!$C$14:$AN$14</c15:sqref>
                        </c15:fullRef>
                        <c15:formulaRef>
                          <c15:sqref>'Marché par opérateur'!$W$14:$AI$14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119.01600000000001</c:v>
                      </c:pt>
                      <c:pt idx="1" formatCode="_-* #\ ##0\ _€_-;\-* #\ ##0\ _€_-;_-* &quot;-&quot;??\ _€_-;_-@_-">
                        <c:v>114.58</c:v>
                      </c:pt>
                      <c:pt idx="2" formatCode="_-* #\ ##0\ _€_-;\-* #\ ##0\ _€_-;_-* &quot;-&quot;??\ _€_-;_-@_-">
                        <c:v>123.914</c:v>
                      </c:pt>
                      <c:pt idx="3" formatCode="_-* #\ ##0\ _€_-;\-* #\ ##0\ _€_-;_-* &quot;-&quot;??\ _€_-;_-@_-">
                        <c:v>131.64699999999999</c:v>
                      </c:pt>
                      <c:pt idx="4" formatCode="_-* #\ ##0\ _€_-;\-* #\ ##0\ _€_-;_-* &quot;-&quot;??\ _€_-;_-@_-">
                        <c:v>138.43700000000001</c:v>
                      </c:pt>
                      <c:pt idx="5" formatCode="_-* #\ ##0\ _€_-;\-* #\ ##0\ _€_-;_-* &quot;-&quot;??\ _€_-;_-@_-">
                        <c:v>152.964</c:v>
                      </c:pt>
                      <c:pt idx="6" formatCode="_-* #\ ##0\ _€_-;\-* #\ ##0\ _€_-;_-* &quot;-&quot;??\ _€_-;_-@_-">
                        <c:v>185.63200000000001</c:v>
                      </c:pt>
                      <c:pt idx="7" formatCode="_-* #\ ##0\ _€_-;\-* #\ ##0\ _€_-;_-* &quot;-&quot;??\ _€_-;_-@_-">
                        <c:v>207.48</c:v>
                      </c:pt>
                      <c:pt idx="8" formatCode="_-* #\ ##0\ _€_-;\-* #\ ##0\ _€_-;_-* &quot;-&quot;??\ _€_-;_-@_-">
                        <c:v>248.399</c:v>
                      </c:pt>
                      <c:pt idx="9" formatCode="_-* #\ ##0\ _€_-;\-* #\ ##0\ _€_-;_-* &quot;-&quot;??\ _€_-;_-@_-">
                        <c:v>304.08600000000001</c:v>
                      </c:pt>
                      <c:pt idx="10" formatCode="_-* #\ ##0\ _€_-;\-* #\ ##0\ _€_-;_-* &quot;-&quot;??\ _€_-;_-@_-">
                        <c:v>354.46800000000002</c:v>
                      </c:pt>
                      <c:pt idx="11" formatCode="_-* #\ ##0\ _€_-;\-* #\ ##0\ _€_-;_-* &quot;-&quot;??\ _€_-;_-@_-">
                        <c:v>379.5</c:v>
                      </c:pt>
                      <c:pt idx="12" formatCode="_-* #\ ##0\ _€_-;\-* #\ ##0\ _€_-;_-* &quot;-&quot;??\ _€_-;_-@_-">
                        <c:v>416.95499999999998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8C76-437A-B2A5-A31C6D6897D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opérateur'!$A$15:$B$15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5">
                        <a:lumMod val="60000"/>
                      </a:schemeClr>
                    </a:solidFill>
                    <a:ln w="9525" cap="flat" cmpd="sng" algn="ctr">
                      <a:solidFill>
                        <a:schemeClr val="accent5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opérateur'!$C$15:$AN$15</c15:sqref>
                        </c15:fullRef>
                        <c15:formulaRef>
                          <c15:sqref>'Marché par opérateur'!$W$15:$AI$15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 formatCode="_-* #\ ##0\ _€_-;\-* #\ ##0\ _€_-;_-* &quot;-&quot;??\ _€_-;_-@_-">
                        <c:v>493.75799999999998</c:v>
                      </c:pt>
                      <c:pt idx="1" formatCode="_-* #\ ##0\ _€_-;\-* #\ ##0\ _€_-;_-* &quot;-&quot;??\ _€_-;_-@_-">
                        <c:v>559.49300000000005</c:v>
                      </c:pt>
                      <c:pt idx="2" formatCode="_-* #\ ##0\ _€_-;\-* #\ ##0\ _€_-;_-* &quot;-&quot;??\ _€_-;_-@_-">
                        <c:v>642.42499999999995</c:v>
                      </c:pt>
                      <c:pt idx="3" formatCode="_-* #\ ##0\ _€_-;\-* #\ ##0\ _€_-;_-* &quot;-&quot;??\ _€_-;_-@_-">
                        <c:v>780.14200000000005</c:v>
                      </c:pt>
                      <c:pt idx="4" formatCode="_-* #\ ##0\ _€_-;\-* #\ ##0\ _€_-;_-* &quot;-&quot;??\ _€_-;_-@_-">
                        <c:v>791.73699999999997</c:v>
                      </c:pt>
                      <c:pt idx="5" formatCode="_-* #\ ##0\ _€_-;\-* #\ ##0\ _€_-;_-* &quot;-&quot;??\ _€_-;_-@_-">
                        <c:v>867.87199999999996</c:v>
                      </c:pt>
                      <c:pt idx="6" formatCode="_-* #\ ##0\ _€_-;\-* #\ ##0\ _€_-;_-* &quot;-&quot;??\ _€_-;_-@_-">
                        <c:v>1006.2329999999999</c:v>
                      </c:pt>
                      <c:pt idx="7" formatCode="_-* #\ ##0\ _€_-;\-* #\ ##0\ _€_-;_-* &quot;-&quot;??\ _€_-;_-@_-">
                        <c:v>1054.895</c:v>
                      </c:pt>
                      <c:pt idx="8" formatCode="_-* #\ ##0\ _€_-;\-* #\ ##0\ _€_-;_-* &quot;-&quot;??\ _€_-;_-@_-">
                        <c:v>1100.0650000000001</c:v>
                      </c:pt>
                      <c:pt idx="9" formatCode="_-* #\ ##0\ _€_-;\-* #\ ##0\ _€_-;_-* &quot;-&quot;??\ _€_-;_-@_-">
                        <c:v>1165.42</c:v>
                      </c:pt>
                      <c:pt idx="10" formatCode="_-* #\ ##0\ _€_-;\-* #\ ##0\ _€_-;_-* &quot;-&quot;??\ _€_-;_-@_-">
                        <c:v>1262.8340000000001</c:v>
                      </c:pt>
                      <c:pt idx="11" formatCode="_-* #\ ##0\ _€_-;\-* #\ ##0\ _€_-;_-* &quot;-&quot;??\ _€_-;_-@_-">
                        <c:v>1244.1289999999999</c:v>
                      </c:pt>
                      <c:pt idx="12" formatCode="_-* #\ ##0\ _€_-;\-* #\ ##0\ _€_-;_-* &quot;-&quot;??\ _€_-;_-@_-">
                        <c:v>1319.367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8C76-437A-B2A5-A31C6D6897D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opérateur'!$A$16:$B$16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6">
                        <a:lumMod val="60000"/>
                      </a:schemeClr>
                    </a:solidFill>
                    <a:ln w="9525" cap="flat" cmpd="sng" algn="ctr">
                      <a:solidFill>
                        <a:schemeClr val="accent6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opérateur'!$C$16:$AN$16</c15:sqref>
                        </c15:fullRef>
                        <c15:formulaRef>
                          <c15:sqref>'Marché par opérateur'!$W$16:$AI$16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8C76-437A-B2A5-A31C6D6897D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opérateur'!$A$17:$B$17</c15:sqref>
                        </c15:formulaRef>
                      </c:ext>
                    </c:extLst>
                    <c:strCache>
                      <c:ptCount val="2"/>
                      <c:pt idx="1">
                        <c:v>Parts de Marché Abonnés actifs (%)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 cap="flat" cmpd="sng" algn="ctr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13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  <c:pt idx="9">
                        <c:v>juin-19</c:v>
                      </c:pt>
                      <c:pt idx="10">
                        <c:v>juil.-19</c:v>
                      </c:pt>
                      <c:pt idx="11">
                        <c:v>août-19</c:v>
                      </c:pt>
                      <c:pt idx="12">
                        <c:v>sept.-19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opérateur'!$C$17:$AN$17</c15:sqref>
                        </c15:fullRef>
                        <c15:formulaRef>
                          <c15:sqref>'Marché par opérateur'!$W$17:$AI$17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8C76-437A-B2A5-A31C6D6897DA}"/>
                  </c:ext>
                </c:extLst>
              </c15:ser>
            </c15:filteredLineSeries>
          </c:ext>
        </c:extLst>
      </c:lineChart>
      <c:dateAx>
        <c:axId val="622795144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795536"/>
        <c:crosses val="autoZero"/>
        <c:auto val="1"/>
        <c:lblOffset val="100"/>
        <c:baseTimeUnit val="months"/>
      </c:dateAx>
      <c:valAx>
        <c:axId val="62279553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7951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Parts de Marché en termes de Revenu des Opérateurs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'Marché par opérateur'!$B$173</c:f>
              <c:strCache>
                <c:ptCount val="1"/>
                <c:pt idx="0">
                  <c:v>AIRTEL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CAD-45DC-8AFF-84421E6EDB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333333333333332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CAD-45DC-8AFF-84421E6EDB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CAD-45DC-8AFF-84421E6EDB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opérateur'!$Y$3:$AL$4</c:f>
              <c:strCache>
                <c:ptCount val="13"/>
                <c:pt idx="0">
                  <c:v>nov.-18</c:v>
                </c:pt>
                <c:pt idx="1">
                  <c:v>déc.-18</c:v>
                </c:pt>
                <c:pt idx="2">
                  <c:v>janv.-19</c:v>
                </c:pt>
                <c:pt idx="3">
                  <c:v>févr.-19</c:v>
                </c:pt>
                <c:pt idx="4">
                  <c:v>mars-19</c:v>
                </c:pt>
                <c:pt idx="5">
                  <c:v>avr.-19</c:v>
                </c:pt>
                <c:pt idx="6">
                  <c:v>mai-19</c:v>
                </c:pt>
                <c:pt idx="7">
                  <c:v>juin-19</c:v>
                </c:pt>
                <c:pt idx="8">
                  <c:v>juil.-19</c:v>
                </c:pt>
                <c:pt idx="9">
                  <c:v>août-19</c:v>
                </c:pt>
                <c:pt idx="10">
                  <c:v>sept.-19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opérateur'!$C$173:$AL$173</c15:sqref>
                  </c15:fullRef>
                </c:ext>
              </c:extLst>
              <c:f>'Marché par opérateur'!$Y$173:$AK$173</c:f>
              <c:numCache>
                <c:formatCode>0%</c:formatCode>
                <c:ptCount val="13"/>
                <c:pt idx="0">
                  <c:v>0.16875155104342726</c:v>
                </c:pt>
                <c:pt idx="1">
                  <c:v>0.13959386462950474</c:v>
                </c:pt>
                <c:pt idx="2">
                  <c:v>0.12530318540774979</c:v>
                </c:pt>
                <c:pt idx="3">
                  <c:v>0.11305452179461187</c:v>
                </c:pt>
                <c:pt idx="4">
                  <c:v>0.1120096556480067</c:v>
                </c:pt>
                <c:pt idx="5">
                  <c:v>0.11574688351749958</c:v>
                </c:pt>
                <c:pt idx="6">
                  <c:v>0.12034238143780801</c:v>
                </c:pt>
                <c:pt idx="7">
                  <c:v>0.13304036254561094</c:v>
                </c:pt>
                <c:pt idx="8">
                  <c:v>0.1461617794720346</c:v>
                </c:pt>
                <c:pt idx="9">
                  <c:v>0.1731091373737158</c:v>
                </c:pt>
                <c:pt idx="10">
                  <c:v>0.17498108537969925</c:v>
                </c:pt>
                <c:pt idx="11">
                  <c:v>0.19626886084253595</c:v>
                </c:pt>
                <c:pt idx="12">
                  <c:v>0.19400029498260268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CAD-45DC-8AFF-84421E6EDB4D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opérateur'!$W$173</c15:sqref>
                  <c15:dLbl>
                    <c:idx val="-1"/>
                    <c:layout>
                      <c:manualLayout>
                        <c:x val="-5.5555555555555558E-3"/>
                        <c:y val="-5.555555555555564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8-3CAD-45DC-8AFF-84421E6EDB4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opérateur'!$X$173</c15:sqref>
                  <c15:dLbl>
                    <c:idx val="-1"/>
                    <c:layout>
                      <c:manualLayout>
                        <c:x val="0"/>
                        <c:y val="-2.777777777777777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2-3CAD-45DC-8AFF-84421E6EDB4D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0"/>
          <c:order val="1"/>
          <c:tx>
            <c:strRef>
              <c:f>'Marché par opérateur'!$B$174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896-4F8D-94E1-ACF959652F4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896-4F8D-94E1-ACF959652F4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333333333333332E-3"/>
                  <c:y val="-5.555555555555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896-4F8D-94E1-ACF959652F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opérateur'!$Y$3:$AL$4</c:f>
              <c:strCache>
                <c:ptCount val="13"/>
                <c:pt idx="0">
                  <c:v>nov.-18</c:v>
                </c:pt>
                <c:pt idx="1">
                  <c:v>déc.-18</c:v>
                </c:pt>
                <c:pt idx="2">
                  <c:v>janv.-19</c:v>
                </c:pt>
                <c:pt idx="3">
                  <c:v>févr.-19</c:v>
                </c:pt>
                <c:pt idx="4">
                  <c:v>mars-19</c:v>
                </c:pt>
                <c:pt idx="5">
                  <c:v>avr.-19</c:v>
                </c:pt>
                <c:pt idx="6">
                  <c:v>mai-19</c:v>
                </c:pt>
                <c:pt idx="7">
                  <c:v>juin-19</c:v>
                </c:pt>
                <c:pt idx="8">
                  <c:v>juil.-19</c:v>
                </c:pt>
                <c:pt idx="9">
                  <c:v>août-19</c:v>
                </c:pt>
                <c:pt idx="10">
                  <c:v>sept.-19</c:v>
                </c:pt>
                <c:pt idx="11">
                  <c:v>oct.-19</c:v>
                </c:pt>
                <c:pt idx="12">
                  <c:v>nov.-19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opérateur'!$C$174:$AL$174</c15:sqref>
                  </c15:fullRef>
                </c:ext>
              </c:extLst>
              <c:f>'Marché par opérateur'!$Y$174:$AK$174</c:f>
              <c:numCache>
                <c:formatCode>0%</c:formatCode>
                <c:ptCount val="13"/>
                <c:pt idx="0">
                  <c:v>0.83124844895657279</c:v>
                </c:pt>
                <c:pt idx="1">
                  <c:v>0.86040613537049537</c:v>
                </c:pt>
                <c:pt idx="2">
                  <c:v>0.87469681459225013</c:v>
                </c:pt>
                <c:pt idx="3">
                  <c:v>0.88694547820538805</c:v>
                </c:pt>
                <c:pt idx="4">
                  <c:v>0.88799034435199331</c:v>
                </c:pt>
                <c:pt idx="5">
                  <c:v>0.88425311648250038</c:v>
                </c:pt>
                <c:pt idx="6">
                  <c:v>0.87965761856219193</c:v>
                </c:pt>
                <c:pt idx="7">
                  <c:v>0.86695963745438909</c:v>
                </c:pt>
                <c:pt idx="8">
                  <c:v>0.85383822052796543</c:v>
                </c:pt>
                <c:pt idx="9">
                  <c:v>0.82689086262628431</c:v>
                </c:pt>
                <c:pt idx="10">
                  <c:v>0.82501891462030064</c:v>
                </c:pt>
                <c:pt idx="11">
                  <c:v>0.80373113915746408</c:v>
                </c:pt>
                <c:pt idx="12">
                  <c:v>0.80599970501739737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E3-4326-9E0B-6B65F381B17E}"/>
            </c:ext>
            <c:ext xmlns:c15="http://schemas.microsoft.com/office/drawing/2012/chart" uri="{02D57815-91ED-43cb-92C2-25804820EDAC}">
              <c15:categoryFilterExceptions>
                <c15:categoryFilterException>
                  <c15:sqref>'Marché par opérateur'!$W$174</c15:sqref>
                  <c15:dLbl>
                    <c:idx val="-1"/>
                    <c:layout>
                      <c:manualLayout>
                        <c:x val="-6.3888888888888884E-2"/>
                        <c:y val="6.481481481481481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0-D896-4F8D-94E1-ACF959652F40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'Marché par opérateur'!$X$174</c15:sqref>
                  <c15:dLbl>
                    <c:idx val="-1"/>
                    <c:layout>
                      <c:manualLayout>
                        <c:x val="-1.6666666666666666E-2"/>
                        <c:y val="-5.55555555555555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1-D896-4F8D-94E1-ACF959652F40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622835048"/>
        <c:axId val="622835440"/>
        <c:extLst xmlns:c16r2="http://schemas.microsoft.com/office/drawing/2015/06/chart"/>
      </c:lineChart>
      <c:dateAx>
        <c:axId val="62283504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835440"/>
        <c:crosses val="autoZero"/>
        <c:auto val="1"/>
        <c:lblOffset val="100"/>
        <c:baseTimeUnit val="months"/>
      </c:dateAx>
      <c:valAx>
        <c:axId val="62283544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8350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1000125</xdr:colOff>
      <xdr:row>1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00125" y="38100"/>
          <a:ext cx="7620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550333</xdr:colOff>
      <xdr:row>1</xdr:row>
      <xdr:rowOff>112191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550333" cy="3147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1000125</xdr:colOff>
      <xdr:row>1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00125" y="38100"/>
          <a:ext cx="7620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1000125</xdr:colOff>
      <xdr:row>1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38125" y="38100"/>
          <a:ext cx="7620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4</xdr:row>
      <xdr:rowOff>85725</xdr:rowOff>
    </xdr:from>
    <xdr:to>
      <xdr:col>9</xdr:col>
      <xdr:colOff>447675</xdr:colOff>
      <xdr:row>18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347662</xdr:colOff>
      <xdr:row>23</xdr:row>
      <xdr:rowOff>95250</xdr:rowOff>
    </xdr:from>
    <xdr:to>
      <xdr:col>7</xdr:col>
      <xdr:colOff>347662</xdr:colOff>
      <xdr:row>37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671512</xdr:colOff>
      <xdr:row>4</xdr:row>
      <xdr:rowOff>76200</xdr:rowOff>
    </xdr:from>
    <xdr:to>
      <xdr:col>16</xdr:col>
      <xdr:colOff>381000</xdr:colOff>
      <xdr:row>18</xdr:row>
      <xdr:rowOff>152400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41</xdr:row>
      <xdr:rowOff>190499</xdr:rowOff>
    </xdr:from>
    <xdr:to>
      <xdr:col>8</xdr:col>
      <xdr:colOff>279400</xdr:colOff>
      <xdr:row>58</xdr:row>
      <xdr:rowOff>66674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742950</xdr:colOff>
      <xdr:row>57</xdr:row>
      <xdr:rowOff>0</xdr:rowOff>
    </xdr:from>
    <xdr:to>
      <xdr:col>8</xdr:col>
      <xdr:colOff>361950</xdr:colOff>
      <xdr:row>57</xdr:row>
      <xdr:rowOff>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761999</xdr:colOff>
      <xdr:row>62</xdr:row>
      <xdr:rowOff>0</xdr:rowOff>
    </xdr:from>
    <xdr:to>
      <xdr:col>9</xdr:col>
      <xdr:colOff>561974</xdr:colOff>
      <xdr:row>81</xdr:row>
      <xdr:rowOff>47625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190500</xdr:colOff>
      <xdr:row>61</xdr:row>
      <xdr:rowOff>6350</xdr:rowOff>
    </xdr:from>
    <xdr:to>
      <xdr:col>26</xdr:col>
      <xdr:colOff>400050</xdr:colOff>
      <xdr:row>82</xdr:row>
      <xdr:rowOff>158750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25400</xdr:colOff>
      <xdr:row>23</xdr:row>
      <xdr:rowOff>146050</xdr:rowOff>
    </xdr:from>
    <xdr:to>
      <xdr:col>17</xdr:col>
      <xdr:colOff>25400</xdr:colOff>
      <xdr:row>38</xdr:row>
      <xdr:rowOff>38100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42</xdr:row>
      <xdr:rowOff>0</xdr:rowOff>
    </xdr:from>
    <xdr:to>
      <xdr:col>15</xdr:col>
      <xdr:colOff>0</xdr:colOff>
      <xdr:row>56</xdr:row>
      <xdr:rowOff>76200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63500</xdr:colOff>
      <xdr:row>39</xdr:row>
      <xdr:rowOff>101600</xdr:rowOff>
    </xdr:from>
    <xdr:to>
      <xdr:col>26</xdr:col>
      <xdr:colOff>130175</xdr:colOff>
      <xdr:row>59</xdr:row>
      <xdr:rowOff>120651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61</xdr:row>
      <xdr:rowOff>0</xdr:rowOff>
    </xdr:from>
    <xdr:to>
      <xdr:col>16</xdr:col>
      <xdr:colOff>0</xdr:colOff>
      <xdr:row>75</xdr:row>
      <xdr:rowOff>76200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761999</xdr:colOff>
      <xdr:row>86</xdr:row>
      <xdr:rowOff>158750</xdr:rowOff>
    </xdr:from>
    <xdr:to>
      <xdr:col>10</xdr:col>
      <xdr:colOff>352424</xdr:colOff>
      <xdr:row>106</xdr:row>
      <xdr:rowOff>22225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406400</xdr:colOff>
      <xdr:row>86</xdr:row>
      <xdr:rowOff>95250</xdr:rowOff>
    </xdr:from>
    <xdr:to>
      <xdr:col>27</xdr:col>
      <xdr:colOff>615950</xdr:colOff>
      <xdr:row>108</xdr:row>
      <xdr:rowOff>63500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177800</xdr:colOff>
      <xdr:row>86</xdr:row>
      <xdr:rowOff>95250</xdr:rowOff>
    </xdr:from>
    <xdr:to>
      <xdr:col>17</xdr:col>
      <xdr:colOff>177800</xdr:colOff>
      <xdr:row>101</xdr:row>
      <xdr:rowOff>171450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27</xdr:col>
      <xdr:colOff>0</xdr:colOff>
      <xdr:row>43</xdr:row>
      <xdr:rowOff>0</xdr:rowOff>
    </xdr:from>
    <xdr:to>
      <xdr:col>34</xdr:col>
      <xdr:colOff>719138</xdr:colOff>
      <xdr:row>57</xdr:row>
      <xdr:rowOff>76200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520700</xdr:colOff>
      <xdr:row>23</xdr:row>
      <xdr:rowOff>120650</xdr:rowOff>
    </xdr:from>
    <xdr:to>
      <xdr:col>25</xdr:col>
      <xdr:colOff>477838</xdr:colOff>
      <xdr:row>38</xdr:row>
      <xdr:rowOff>12700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742950</xdr:colOff>
      <xdr:row>68</xdr:row>
      <xdr:rowOff>127000</xdr:rowOff>
    </xdr:from>
    <xdr:to>
      <xdr:col>36</xdr:col>
      <xdr:colOff>546100</xdr:colOff>
      <xdr:row>85</xdr:row>
      <xdr:rowOff>44450</xdr:rowOff>
    </xdr:to>
    <xdr:graphicFrame macro="">
      <xdr:nvGraphicFramePr>
        <xdr:cNvPr id="25" name="Graphique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0</xdr:colOff>
      <xdr:row>87</xdr:row>
      <xdr:rowOff>0</xdr:rowOff>
    </xdr:from>
    <xdr:to>
      <xdr:col>36</xdr:col>
      <xdr:colOff>565150</xdr:colOff>
      <xdr:row>103</xdr:row>
      <xdr:rowOff>107950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6"/>
  <sheetViews>
    <sheetView showGridLines="0" tabSelected="1" zoomScale="80" zoomScaleNormal="80" workbookViewId="0">
      <pane xSplit="2" ySplit="3" topLeftCell="AJ4" activePane="bottomRight" state="frozen"/>
      <selection pane="topRight" activeCell="B1" sqref="B1"/>
      <selection pane="bottomLeft" activeCell="A3" sqref="A3"/>
      <selection pane="bottomRight" activeCell="AP14" sqref="AP14"/>
    </sheetView>
  </sheetViews>
  <sheetFormatPr baseColWidth="10" defaultRowHeight="15" x14ac:dyDescent="0.25"/>
  <cols>
    <col min="1" max="1" width="11.42578125" style="45"/>
    <col min="2" max="2" width="40.85546875" customWidth="1"/>
    <col min="3" max="22" width="20.7109375" hidden="1" customWidth="1"/>
    <col min="23" max="26" width="20.7109375" customWidth="1"/>
    <col min="27" max="27" width="16.28515625" bestFit="1" customWidth="1"/>
    <col min="28" max="28" width="15.140625" bestFit="1" customWidth="1"/>
    <col min="29" max="29" width="12.7109375" bestFit="1" customWidth="1"/>
    <col min="30" max="32" width="12.42578125" bestFit="1" customWidth="1"/>
    <col min="33" max="34" width="13.7109375" bestFit="1" customWidth="1"/>
    <col min="35" max="35" width="15" bestFit="1" customWidth="1"/>
    <col min="36" max="36" width="14" bestFit="1" customWidth="1"/>
    <col min="40" max="41" width="11.5703125" bestFit="1" customWidth="1"/>
    <col min="42" max="42" width="12.85546875" bestFit="1" customWidth="1"/>
    <col min="43" max="43" width="13.7109375" bestFit="1" customWidth="1"/>
    <col min="45" max="45" width="12.85546875" bestFit="1" customWidth="1"/>
    <col min="46" max="46" width="13.85546875" bestFit="1" customWidth="1"/>
    <col min="47" max="48" width="13.7109375" bestFit="1" customWidth="1"/>
    <col min="50" max="50" width="13.7109375" bestFit="1" customWidth="1"/>
    <col min="51" max="51" width="13.85546875" bestFit="1" customWidth="1"/>
  </cols>
  <sheetData>
    <row r="1" spans="1:51" ht="45" customHeight="1" x14ac:dyDescent="0.25">
      <c r="B1" s="9"/>
    </row>
    <row r="2" spans="1:51" ht="29.25" customHeight="1" x14ac:dyDescent="0.25">
      <c r="B2" s="50" t="s">
        <v>38</v>
      </c>
      <c r="AE2" s="94"/>
    </row>
    <row r="3" spans="1:51" s="13" customFormat="1" ht="21.75" thickBot="1" x14ac:dyDescent="0.4">
      <c r="A3" s="20"/>
      <c r="B3" s="52"/>
      <c r="C3" s="53">
        <v>42736</v>
      </c>
      <c r="D3" s="53">
        <v>42767</v>
      </c>
      <c r="E3" s="53">
        <v>42795</v>
      </c>
      <c r="F3" s="53">
        <v>42826</v>
      </c>
      <c r="G3" s="53">
        <v>42856</v>
      </c>
      <c r="H3" s="53">
        <v>42887</v>
      </c>
      <c r="I3" s="53">
        <v>42917</v>
      </c>
      <c r="J3" s="53">
        <v>42948</v>
      </c>
      <c r="K3" s="53">
        <v>42979</v>
      </c>
      <c r="L3" s="53">
        <v>43009</v>
      </c>
      <c r="M3" s="53">
        <v>43040</v>
      </c>
      <c r="N3" s="53">
        <v>43070</v>
      </c>
      <c r="O3" s="53">
        <v>43101</v>
      </c>
      <c r="P3" s="53">
        <v>43132</v>
      </c>
      <c r="Q3" s="53">
        <v>43160</v>
      </c>
      <c r="R3" s="53">
        <v>43191</v>
      </c>
      <c r="S3" s="53">
        <v>43221</v>
      </c>
      <c r="T3" s="53">
        <v>43252</v>
      </c>
      <c r="U3" s="53">
        <v>43282</v>
      </c>
      <c r="V3" s="53">
        <v>43313</v>
      </c>
      <c r="W3" s="53">
        <v>43344</v>
      </c>
      <c r="X3" s="53">
        <v>43374</v>
      </c>
      <c r="Y3" s="53">
        <v>43405</v>
      </c>
      <c r="Z3" s="53">
        <v>43435</v>
      </c>
      <c r="AA3" s="53">
        <v>43466</v>
      </c>
      <c r="AB3" s="53">
        <v>43497</v>
      </c>
      <c r="AC3" s="53">
        <v>43525</v>
      </c>
      <c r="AD3" s="53">
        <v>43556</v>
      </c>
      <c r="AE3" s="53">
        <v>43586</v>
      </c>
      <c r="AF3" s="53">
        <v>43617</v>
      </c>
      <c r="AG3" s="53">
        <v>43647</v>
      </c>
      <c r="AH3" s="53">
        <v>43678</v>
      </c>
      <c r="AI3" s="53">
        <v>43709</v>
      </c>
      <c r="AJ3" s="53">
        <v>43739</v>
      </c>
      <c r="AK3" s="53">
        <v>43770</v>
      </c>
      <c r="AL3" s="53">
        <v>43800</v>
      </c>
      <c r="AN3" s="107" t="s">
        <v>128</v>
      </c>
      <c r="AO3" s="107" t="s">
        <v>129</v>
      </c>
      <c r="AP3" s="107" t="s">
        <v>130</v>
      </c>
      <c r="AQ3" s="107" t="s">
        <v>131</v>
      </c>
      <c r="AR3" s="107"/>
      <c r="AS3" s="107" t="s">
        <v>132</v>
      </c>
      <c r="AT3" s="107" t="s">
        <v>133</v>
      </c>
      <c r="AU3" s="107" t="s">
        <v>134</v>
      </c>
      <c r="AV3" s="107" t="s">
        <v>135</v>
      </c>
      <c r="AW3" s="107"/>
      <c r="AX3" s="107">
        <v>2018</v>
      </c>
      <c r="AY3" s="107">
        <v>2019</v>
      </c>
    </row>
    <row r="4" spans="1:51" s="49" customFormat="1" ht="21" x14ac:dyDescent="0.35">
      <c r="A4" s="54"/>
      <c r="B4" s="51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</row>
    <row r="5" spans="1:51" x14ac:dyDescent="0.25">
      <c r="B5" s="67" t="s">
        <v>85</v>
      </c>
      <c r="C5" s="77">
        <f>SUM(MTN!C5,AIRTEL!C5)</f>
        <v>0</v>
      </c>
      <c r="D5" s="77">
        <f>SUM(MTN!D5,AIRTEL!D5)</f>
        <v>0</v>
      </c>
      <c r="E5" s="77">
        <f>SUM(MTN!E5,AIRTEL!E5)</f>
        <v>0</v>
      </c>
      <c r="F5" s="77">
        <f>SUM(MTN!F5,AIRTEL!F5)</f>
        <v>0</v>
      </c>
      <c r="G5" s="77">
        <f>SUM(MTN!G5,AIRTEL!G5)</f>
        <v>0</v>
      </c>
      <c r="H5" s="77">
        <f>SUM(MTN!H5,AIRTEL!H5)</f>
        <v>0</v>
      </c>
      <c r="I5" s="77">
        <f>SUM(MTN!I5,AIRTEL!I5)</f>
        <v>0</v>
      </c>
      <c r="J5" s="77">
        <f>SUM(MTN!J5,AIRTEL!J5)</f>
        <v>0</v>
      </c>
      <c r="K5" s="77">
        <f>SUM(MTN!K5,AIRTEL!K5)</f>
        <v>0</v>
      </c>
      <c r="L5" s="77">
        <f>SUM(MTN!L5,AIRTEL!L5)</f>
        <v>0</v>
      </c>
      <c r="M5" s="77">
        <f>SUM(MTN!M5,AIRTEL!M5)</f>
        <v>0</v>
      </c>
      <c r="N5" s="77">
        <f>SUM(MTN!N5,AIRTEL!N5)</f>
        <v>0</v>
      </c>
      <c r="O5" s="77">
        <f>SUM(MTN!O5,AIRTEL!O5)</f>
        <v>0</v>
      </c>
      <c r="P5" s="77">
        <f>SUM(MTN!P5,AIRTEL!P5)</f>
        <v>0</v>
      </c>
      <c r="Q5" s="77">
        <f>SUM(MTN!Q5,AIRTEL!Q5)</f>
        <v>0</v>
      </c>
      <c r="R5" s="77">
        <f>SUM(MTN!R5,AIRTEL!R5)</f>
        <v>0</v>
      </c>
      <c r="S5" s="77">
        <f>SUM(MTN!S5,AIRTEL!S5)</f>
        <v>0</v>
      </c>
      <c r="T5" s="77">
        <f>SUM(MTN!T5,AIRTEL!T5)</f>
        <v>0</v>
      </c>
      <c r="U5" s="77">
        <f>SUM(MTN!U5,AIRTEL!U5)</f>
        <v>0</v>
      </c>
      <c r="V5" s="77">
        <f>SUM(MTN!V5,AIRTEL!V5)</f>
        <v>0</v>
      </c>
      <c r="W5" s="77">
        <f>SUM(MTN!W5,AIRTEL!W5)</f>
        <v>4186.3209999999999</v>
      </c>
      <c r="X5" s="77">
        <f>SUM(MTN!X5,AIRTEL!X5)</f>
        <v>4322.6270000000004</v>
      </c>
      <c r="Y5" s="77">
        <f>SUM(MTN!Y5,AIRTEL!Y5)</f>
        <v>4493.34</v>
      </c>
      <c r="Z5" s="77">
        <f>SUM(MTN!Z5,AIRTEL!Z5)</f>
        <v>4644.5619999999999</v>
      </c>
      <c r="AA5" s="77">
        <f>SUM(MTN!AA5,AIRTEL!AA5)</f>
        <v>4527.3590000000004</v>
      </c>
      <c r="AB5" s="77">
        <f>SUM(MTN!AB5,AIRTEL!AB5)</f>
        <v>4647.2510000000002</v>
      </c>
      <c r="AC5" s="77">
        <f>SUM(MTN!AC5,AIRTEL!AC5)</f>
        <v>4674.7270000000008</v>
      </c>
      <c r="AD5" s="77">
        <f>SUM(MTN!AD5,AIRTEL!AD5)</f>
        <v>4594.933</v>
      </c>
      <c r="AE5" s="77">
        <f>SUM(MTN!AE5,AIRTEL!AE5)</f>
        <v>4906.3899999999994</v>
      </c>
      <c r="AF5" s="77">
        <f>SUM(MTN!AF5,AIRTEL!AF5)</f>
        <v>5970.2190000000001</v>
      </c>
      <c r="AG5" s="77">
        <f>SUM(MTN!AG5,AIRTEL!AG5)</f>
        <v>6241.3209999999999</v>
      </c>
      <c r="AH5" s="77">
        <f>SUM(MTN!AH5,AIRTEL!AH5)</f>
        <v>6573.2170000000006</v>
      </c>
      <c r="AI5" s="77">
        <f>SUM(MTN!AI5,AIRTEL!AI5)</f>
        <v>6308.141333333333</v>
      </c>
      <c r="AJ5" s="77">
        <f>SUM(MTN!AJ5,AIRTEL!AJ5)</f>
        <v>5647.98</v>
      </c>
      <c r="AK5" s="77">
        <f>SUM(MTN!AK5,AIRTEL!AK5)</f>
        <v>5785.3279999999995</v>
      </c>
      <c r="AL5" s="77">
        <f>SUM(MTN!AL5,AIRTEL!AL5)</f>
        <v>0</v>
      </c>
      <c r="AM5" s="119"/>
      <c r="AN5" s="116">
        <f>Q5</f>
        <v>0</v>
      </c>
      <c r="AO5" s="116">
        <f t="shared" ref="AO5" si="0">R5</f>
        <v>0</v>
      </c>
      <c r="AP5" s="116">
        <f>W5</f>
        <v>4186.3209999999999</v>
      </c>
      <c r="AQ5" s="116">
        <f>Z5</f>
        <v>4644.5619999999999</v>
      </c>
      <c r="AR5" s="120"/>
      <c r="AS5" s="118">
        <f>AC5</f>
        <v>4674.7270000000008</v>
      </c>
      <c r="AT5" s="118">
        <f>AF5</f>
        <v>5970.2190000000001</v>
      </c>
      <c r="AU5" s="118">
        <f>AI5</f>
        <v>6308.141333333333</v>
      </c>
      <c r="AV5" s="118">
        <f>AL5</f>
        <v>0</v>
      </c>
      <c r="AW5" s="120"/>
      <c r="AX5" s="118">
        <f>AQ5</f>
        <v>4644.5619999999999</v>
      </c>
      <c r="AY5" s="118">
        <f>AV5</f>
        <v>0</v>
      </c>
    </row>
    <row r="6" spans="1:51" x14ac:dyDescent="0.25">
      <c r="B6" s="55" t="s">
        <v>15</v>
      </c>
      <c r="C6" s="12"/>
      <c r="D6" s="57">
        <f t="shared" ref="D6:AL6" si="1">IF(ISERROR(D5/C5-1),0,D5/C5-1)</f>
        <v>0</v>
      </c>
      <c r="E6" s="57">
        <f t="shared" si="1"/>
        <v>0</v>
      </c>
      <c r="F6" s="57">
        <f t="shared" si="1"/>
        <v>0</v>
      </c>
      <c r="G6" s="57">
        <f t="shared" si="1"/>
        <v>0</v>
      </c>
      <c r="H6" s="57">
        <f t="shared" si="1"/>
        <v>0</v>
      </c>
      <c r="I6" s="57">
        <f t="shared" si="1"/>
        <v>0</v>
      </c>
      <c r="J6" s="57">
        <f t="shared" si="1"/>
        <v>0</v>
      </c>
      <c r="K6" s="57">
        <f t="shared" si="1"/>
        <v>0</v>
      </c>
      <c r="L6" s="57">
        <f t="shared" si="1"/>
        <v>0</v>
      </c>
      <c r="M6" s="57">
        <f t="shared" si="1"/>
        <v>0</v>
      </c>
      <c r="N6" s="57">
        <f t="shared" si="1"/>
        <v>0</v>
      </c>
      <c r="O6" s="57">
        <f t="shared" si="1"/>
        <v>0</v>
      </c>
      <c r="P6" s="57">
        <f t="shared" si="1"/>
        <v>0</v>
      </c>
      <c r="Q6" s="57">
        <f t="shared" si="1"/>
        <v>0</v>
      </c>
      <c r="R6" s="57">
        <f t="shared" si="1"/>
        <v>0</v>
      </c>
      <c r="S6" s="57">
        <f t="shared" si="1"/>
        <v>0</v>
      </c>
      <c r="T6" s="57">
        <f t="shared" si="1"/>
        <v>0</v>
      </c>
      <c r="U6" s="57">
        <f t="shared" si="1"/>
        <v>0</v>
      </c>
      <c r="V6" s="57">
        <f t="shared" si="1"/>
        <v>0</v>
      </c>
      <c r="W6" s="57">
        <f t="shared" si="1"/>
        <v>0</v>
      </c>
      <c r="X6" s="57">
        <f t="shared" si="1"/>
        <v>3.2559853866915622E-2</v>
      </c>
      <c r="Y6" s="57">
        <f t="shared" si="1"/>
        <v>3.9492882453193268E-2</v>
      </c>
      <c r="Z6" s="57">
        <f t="shared" si="1"/>
        <v>3.3654697841694503E-2</v>
      </c>
      <c r="AA6" s="57">
        <f t="shared" si="1"/>
        <v>-2.5234456984318365E-2</v>
      </c>
      <c r="AB6" s="57">
        <f t="shared" si="1"/>
        <v>2.6481664034153196E-2</v>
      </c>
      <c r="AC6" s="57">
        <f t="shared" si="1"/>
        <v>5.912312461711311E-3</v>
      </c>
      <c r="AD6" s="57">
        <f t="shared" si="1"/>
        <v>-1.7069232064246931E-2</v>
      </c>
      <c r="AE6" s="90">
        <f t="shared" si="1"/>
        <v>6.7782707604223891E-2</v>
      </c>
      <c r="AF6" s="57">
        <f t="shared" si="1"/>
        <v>0.21682520142100414</v>
      </c>
      <c r="AG6" s="57">
        <f t="shared" si="1"/>
        <v>4.5409054508720681E-2</v>
      </c>
      <c r="AH6" s="57">
        <f t="shared" si="1"/>
        <v>5.3177203992552213E-2</v>
      </c>
      <c r="AI6" s="57">
        <f t="shared" si="1"/>
        <v>-4.032662647021501E-2</v>
      </c>
      <c r="AJ6" s="57">
        <f t="shared" si="1"/>
        <v>-0.10465227369667895</v>
      </c>
      <c r="AK6" s="57">
        <f t="shared" si="1"/>
        <v>2.4318074780718124E-2</v>
      </c>
      <c r="AL6" s="57">
        <f t="shared" si="1"/>
        <v>-1</v>
      </c>
    </row>
    <row r="7" spans="1:51" x14ac:dyDescent="0.25">
      <c r="B7" s="5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51" x14ac:dyDescent="0.25">
      <c r="B8" s="67" t="s">
        <v>86</v>
      </c>
      <c r="C8" s="77">
        <f>SUM(MTN!C8,AIRTEL!C8)</f>
        <v>0</v>
      </c>
      <c r="D8" s="77">
        <f>SUM(MTN!D8,AIRTEL!D8)</f>
        <v>0</v>
      </c>
      <c r="E8" s="77">
        <f>SUM(MTN!E8,AIRTEL!E8)</f>
        <v>0</v>
      </c>
      <c r="F8" s="77">
        <f>SUM(MTN!F8,AIRTEL!F8)</f>
        <v>0</v>
      </c>
      <c r="G8" s="77">
        <f>SUM(MTN!G8,AIRTEL!G8)</f>
        <v>0</v>
      </c>
      <c r="H8" s="77">
        <f>SUM(MTN!H8,AIRTEL!H8)</f>
        <v>0</v>
      </c>
      <c r="I8" s="77">
        <f>SUM(MTN!I8,AIRTEL!I8)</f>
        <v>0</v>
      </c>
      <c r="J8" s="77">
        <f>SUM(MTN!J8,AIRTEL!J8)</f>
        <v>0</v>
      </c>
      <c r="K8" s="77">
        <f>SUM(MTN!K8,AIRTEL!K8)</f>
        <v>0</v>
      </c>
      <c r="L8" s="77">
        <f>SUM(MTN!L8,AIRTEL!L8)</f>
        <v>0</v>
      </c>
      <c r="M8" s="77">
        <f>SUM(MTN!M8,AIRTEL!M8)</f>
        <v>0</v>
      </c>
      <c r="N8" s="77">
        <f>SUM(MTN!N8,AIRTEL!N8)</f>
        <v>0</v>
      </c>
      <c r="O8" s="77">
        <f>SUM(MTN!O8,AIRTEL!O8)</f>
        <v>0</v>
      </c>
      <c r="P8" s="77">
        <f>SUM(MTN!P8,AIRTEL!P8)</f>
        <v>0</v>
      </c>
      <c r="Q8" s="77">
        <f>SUM(MTN!Q8,AIRTEL!Q8)</f>
        <v>0</v>
      </c>
      <c r="R8" s="77">
        <f>SUM(MTN!R8,AIRTEL!R8)</f>
        <v>0</v>
      </c>
      <c r="S8" s="77">
        <f>SUM(MTN!S8,AIRTEL!S8)</f>
        <v>0</v>
      </c>
      <c r="T8" s="77">
        <f>SUM(MTN!T8,AIRTEL!T8)</f>
        <v>0</v>
      </c>
      <c r="U8" s="77">
        <f>SUM(MTN!U8,AIRTEL!U8)</f>
        <v>0</v>
      </c>
      <c r="V8" s="77">
        <f>SUM(MTN!V8,AIRTEL!V8)</f>
        <v>0</v>
      </c>
      <c r="W8" s="77">
        <f>SUM(MTN!W8,AIRTEL!W8)</f>
        <v>612.774</v>
      </c>
      <c r="X8" s="77">
        <f>SUM(MTN!X8,AIRTEL!X8)</f>
        <v>674.07300000000009</v>
      </c>
      <c r="Y8" s="77">
        <f>SUM(MTN!Y8,AIRTEL!Y8)</f>
        <v>766.33899999999994</v>
      </c>
      <c r="Z8" s="77">
        <f>SUM(MTN!Z8,AIRTEL!Z8)</f>
        <v>911.78899999999999</v>
      </c>
      <c r="AA8" s="77">
        <f>SUM(MTN!AA8,AIRTEL!AA8)</f>
        <v>930.17399999999998</v>
      </c>
      <c r="AB8" s="77">
        <f>SUM(MTN!AB8,AIRTEL!AB8)</f>
        <v>1020.836</v>
      </c>
      <c r="AC8" s="77">
        <f>SUM(MTN!AC8,AIRTEL!AC8)</f>
        <v>1191.865</v>
      </c>
      <c r="AD8" s="77">
        <f>SUM(MTN!AD8,AIRTEL!AD8)</f>
        <v>1262.375</v>
      </c>
      <c r="AE8" s="77">
        <f>SUM(MTN!AE8,AIRTEL!AE8)</f>
        <v>1348.4639999999999</v>
      </c>
      <c r="AF8" s="77">
        <f>SUM(MTN!AF8,AIRTEL!AF8)</f>
        <v>1469.5060000000001</v>
      </c>
      <c r="AG8" s="77">
        <f>SUM(MTN!AG8,AIRTEL!AG8)</f>
        <v>1617.3020000000001</v>
      </c>
      <c r="AH8" s="77">
        <f>SUM(MTN!AH8,AIRTEL!AH8)</f>
        <v>1623.6289999999999</v>
      </c>
      <c r="AI8" s="77">
        <f>SUM(MTN!AI8,AIRTEL!AI8)</f>
        <v>1736.3219999999999</v>
      </c>
      <c r="AJ8" s="77">
        <f>SUM(MTN!AJ8,AIRTEL!AJ8)</f>
        <v>1759.7260000000001</v>
      </c>
      <c r="AK8" s="77">
        <f>SUM(MTN!AK8,AIRTEL!AK8)</f>
        <v>1779.8</v>
      </c>
      <c r="AL8" s="77">
        <f>SUM(MTN!AL8,AIRTEL!AL8)</f>
        <v>0</v>
      </c>
      <c r="AM8" s="54"/>
      <c r="AN8" s="116">
        <f>Q8</f>
        <v>0</v>
      </c>
      <c r="AO8" s="116">
        <f>T8</f>
        <v>0</v>
      </c>
      <c r="AP8" s="116">
        <f>W8</f>
        <v>612.774</v>
      </c>
      <c r="AQ8" s="116">
        <f>Z8</f>
        <v>911.78899999999999</v>
      </c>
      <c r="AR8" s="117"/>
      <c r="AS8" s="116">
        <f>AC8</f>
        <v>1191.865</v>
      </c>
      <c r="AT8" s="116">
        <f>AF8</f>
        <v>1469.5060000000001</v>
      </c>
      <c r="AU8" s="116">
        <f>AI8</f>
        <v>1736.3219999999999</v>
      </c>
      <c r="AV8" s="116">
        <f>AL8</f>
        <v>0</v>
      </c>
      <c r="AW8" s="121"/>
      <c r="AX8" s="116">
        <f>AQ8</f>
        <v>911.78899999999999</v>
      </c>
      <c r="AY8" s="116">
        <f>AV8</f>
        <v>0</v>
      </c>
    </row>
    <row r="9" spans="1:51" x14ac:dyDescent="0.25">
      <c r="B9" s="55" t="s">
        <v>15</v>
      </c>
      <c r="C9" s="12"/>
      <c r="D9" s="57">
        <f t="shared" ref="D9:AL9" si="2">IF(ISERROR(D8/C8-1),0,D8/C8-1)</f>
        <v>0</v>
      </c>
      <c r="E9" s="57">
        <f t="shared" si="2"/>
        <v>0</v>
      </c>
      <c r="F9" s="57">
        <f t="shared" si="2"/>
        <v>0</v>
      </c>
      <c r="G9" s="57">
        <f t="shared" si="2"/>
        <v>0</v>
      </c>
      <c r="H9" s="57">
        <f t="shared" si="2"/>
        <v>0</v>
      </c>
      <c r="I9" s="57">
        <f t="shared" si="2"/>
        <v>0</v>
      </c>
      <c r="J9" s="57">
        <f t="shared" si="2"/>
        <v>0</v>
      </c>
      <c r="K9" s="57">
        <f t="shared" si="2"/>
        <v>0</v>
      </c>
      <c r="L9" s="57">
        <f t="shared" si="2"/>
        <v>0</v>
      </c>
      <c r="M9" s="57">
        <f t="shared" si="2"/>
        <v>0</v>
      </c>
      <c r="N9" s="57">
        <f t="shared" si="2"/>
        <v>0</v>
      </c>
      <c r="O9" s="57">
        <f t="shared" si="2"/>
        <v>0</v>
      </c>
      <c r="P9" s="57">
        <f t="shared" si="2"/>
        <v>0</v>
      </c>
      <c r="Q9" s="57">
        <f t="shared" si="2"/>
        <v>0</v>
      </c>
      <c r="R9" s="57">
        <f t="shared" si="2"/>
        <v>0</v>
      </c>
      <c r="S9" s="57">
        <f t="shared" si="2"/>
        <v>0</v>
      </c>
      <c r="T9" s="57">
        <f t="shared" si="2"/>
        <v>0</v>
      </c>
      <c r="U9" s="57">
        <f t="shared" si="2"/>
        <v>0</v>
      </c>
      <c r="V9" s="57">
        <f t="shared" si="2"/>
        <v>0</v>
      </c>
      <c r="W9" s="57">
        <f t="shared" si="2"/>
        <v>0</v>
      </c>
      <c r="X9" s="57">
        <f t="shared" si="2"/>
        <v>0.10003524953734999</v>
      </c>
      <c r="Y9" s="57">
        <f t="shared" si="2"/>
        <v>0.1368783499709969</v>
      </c>
      <c r="Z9" s="57">
        <f t="shared" si="2"/>
        <v>0.18979850953690214</v>
      </c>
      <c r="AA9" s="57">
        <f t="shared" si="2"/>
        <v>2.016365628451311E-2</v>
      </c>
      <c r="AB9" s="57">
        <f t="shared" si="2"/>
        <v>9.746778559710334E-2</v>
      </c>
      <c r="AC9" s="57">
        <f t="shared" si="2"/>
        <v>0.16753817459415621</v>
      </c>
      <c r="AD9" s="91">
        <f t="shared" si="2"/>
        <v>5.9159384661853442E-2</v>
      </c>
      <c r="AE9" s="90">
        <f t="shared" si="2"/>
        <v>6.8196059015743993E-2</v>
      </c>
      <c r="AF9" s="57">
        <f t="shared" si="2"/>
        <v>8.9762870940566453E-2</v>
      </c>
      <c r="AG9" s="57">
        <f t="shared" si="2"/>
        <v>0.10057529537136967</v>
      </c>
      <c r="AH9" s="57">
        <f t="shared" si="2"/>
        <v>3.9120708439115415E-3</v>
      </c>
      <c r="AI9" s="57">
        <f t="shared" si="2"/>
        <v>6.940809753952415E-2</v>
      </c>
      <c r="AJ9" s="57">
        <f t="shared" si="2"/>
        <v>1.3479066670813555E-2</v>
      </c>
      <c r="AK9" s="57">
        <f t="shared" si="2"/>
        <v>1.1407457751945405E-2</v>
      </c>
      <c r="AL9" s="57">
        <f t="shared" si="2"/>
        <v>-1</v>
      </c>
    </row>
    <row r="10" spans="1:51" x14ac:dyDescent="0.25">
      <c r="B10" s="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51" s="17" customFormat="1" x14ac:dyDescent="0.25">
      <c r="A11" s="45"/>
      <c r="B11" s="78" t="s">
        <v>16</v>
      </c>
      <c r="C11" s="16">
        <f>SUM(C14:C21)</f>
        <v>0</v>
      </c>
      <c r="D11" s="16">
        <f t="shared" ref="D11:AL11" si="3">SUM(D14:D21)</f>
        <v>0</v>
      </c>
      <c r="E11" s="16">
        <f t="shared" si="3"/>
        <v>0</v>
      </c>
      <c r="F11" s="16">
        <f t="shared" si="3"/>
        <v>0</v>
      </c>
      <c r="G11" s="16">
        <f t="shared" si="3"/>
        <v>0</v>
      </c>
      <c r="H11" s="16">
        <f t="shared" si="3"/>
        <v>0</v>
      </c>
      <c r="I11" s="16">
        <f t="shared" si="3"/>
        <v>0</v>
      </c>
      <c r="J11" s="16">
        <f t="shared" si="3"/>
        <v>0</v>
      </c>
      <c r="K11" s="16">
        <f t="shared" si="3"/>
        <v>0</v>
      </c>
      <c r="L11" s="16">
        <f t="shared" si="3"/>
        <v>0</v>
      </c>
      <c r="M11" s="16">
        <f t="shared" si="3"/>
        <v>0</v>
      </c>
      <c r="N11" s="16">
        <f t="shared" si="3"/>
        <v>0</v>
      </c>
      <c r="O11" s="16">
        <f t="shared" si="3"/>
        <v>0</v>
      </c>
      <c r="P11" s="16">
        <f t="shared" si="3"/>
        <v>0</v>
      </c>
      <c r="Q11" s="16">
        <f t="shared" si="3"/>
        <v>0</v>
      </c>
      <c r="R11" s="16">
        <f t="shared" si="3"/>
        <v>0</v>
      </c>
      <c r="S11" s="16">
        <f t="shared" si="3"/>
        <v>0</v>
      </c>
      <c r="T11" s="16">
        <f t="shared" si="3"/>
        <v>0</v>
      </c>
      <c r="U11" s="16">
        <f t="shared" si="3"/>
        <v>0</v>
      </c>
      <c r="V11" s="16">
        <f t="shared" si="3"/>
        <v>0</v>
      </c>
      <c r="W11" s="16">
        <f t="shared" si="3"/>
        <v>8195.0640000000021</v>
      </c>
      <c r="X11" s="16">
        <f t="shared" si="3"/>
        <v>9985.7389999999996</v>
      </c>
      <c r="Y11" s="16">
        <f t="shared" si="3"/>
        <v>11458.757</v>
      </c>
      <c r="Z11" s="16">
        <f t="shared" si="3"/>
        <v>16111.970999999998</v>
      </c>
      <c r="AA11" s="16">
        <f t="shared" si="3"/>
        <v>17490.117000000002</v>
      </c>
      <c r="AB11" s="16">
        <f t="shared" si="3"/>
        <v>18591.8</v>
      </c>
      <c r="AC11" s="16">
        <f t="shared" si="3"/>
        <v>23367.813000000002</v>
      </c>
      <c r="AD11" s="16">
        <f t="shared" si="3"/>
        <v>25008.33</v>
      </c>
      <c r="AE11" s="16">
        <f t="shared" si="3"/>
        <v>28329.829000000002</v>
      </c>
      <c r="AF11" s="16">
        <f t="shared" si="3"/>
        <v>29192.550999999999</v>
      </c>
      <c r="AG11" s="16">
        <f t="shared" si="3"/>
        <v>32006.021000000001</v>
      </c>
      <c r="AH11" s="16">
        <f t="shared" si="3"/>
        <v>33467.948999999993</v>
      </c>
      <c r="AI11" s="16">
        <f t="shared" si="3"/>
        <v>33868.154014177941</v>
      </c>
      <c r="AJ11" s="16">
        <f t="shared" si="3"/>
        <v>34164.938307041011</v>
      </c>
      <c r="AK11" s="16">
        <f t="shared" si="3"/>
        <v>34338.495151038413</v>
      </c>
      <c r="AL11" s="16">
        <f t="shared" si="3"/>
        <v>0</v>
      </c>
      <c r="AM11" s="54"/>
      <c r="AN11" s="36">
        <f>SUM(O11:Q11)</f>
        <v>0</v>
      </c>
      <c r="AO11" s="36">
        <f>SUM(R11:T11)</f>
        <v>0</v>
      </c>
      <c r="AP11" s="36">
        <f>SUM(U11:V11)</f>
        <v>0</v>
      </c>
      <c r="AQ11" s="36">
        <f>SUM(X11:Z11)</f>
        <v>37556.466999999997</v>
      </c>
      <c r="AR11" s="76"/>
      <c r="AS11" s="36">
        <f>SUM(AA11:AC11)</f>
        <v>59449.73</v>
      </c>
      <c r="AT11" s="36">
        <f>SUM(AD11:AF11)</f>
        <v>82530.709999999992</v>
      </c>
      <c r="AU11" s="36">
        <f>SUM(AG11:AI11)</f>
        <v>99342.124014177942</v>
      </c>
      <c r="AV11" s="36">
        <f>SUM(AJ11:AL11)</f>
        <v>68503.433458079424</v>
      </c>
      <c r="AW11" s="121"/>
      <c r="AX11" s="36">
        <f>SUM(AN11:AQ11)</f>
        <v>37556.466999999997</v>
      </c>
      <c r="AY11" s="36">
        <f>SUM(AS11:AV11)</f>
        <v>309825.99747225735</v>
      </c>
    </row>
    <row r="12" spans="1:51" x14ac:dyDescent="0.25">
      <c r="B12" s="55" t="s">
        <v>15</v>
      </c>
      <c r="C12" s="12"/>
      <c r="D12" s="57">
        <f t="shared" ref="D12:AL12" si="4">IF(ISERROR(D11/C11-1),0,D11/C11-1)</f>
        <v>0</v>
      </c>
      <c r="E12" s="57">
        <f t="shared" si="4"/>
        <v>0</v>
      </c>
      <c r="F12" s="57">
        <f t="shared" si="4"/>
        <v>0</v>
      </c>
      <c r="G12" s="57">
        <f t="shared" si="4"/>
        <v>0</v>
      </c>
      <c r="H12" s="57">
        <f t="shared" si="4"/>
        <v>0</v>
      </c>
      <c r="I12" s="57">
        <f t="shared" si="4"/>
        <v>0</v>
      </c>
      <c r="J12" s="57">
        <f t="shared" si="4"/>
        <v>0</v>
      </c>
      <c r="K12" s="57">
        <f t="shared" si="4"/>
        <v>0</v>
      </c>
      <c r="L12" s="57">
        <f t="shared" si="4"/>
        <v>0</v>
      </c>
      <c r="M12" s="57">
        <f t="shared" si="4"/>
        <v>0</v>
      </c>
      <c r="N12" s="57">
        <f t="shared" si="4"/>
        <v>0</v>
      </c>
      <c r="O12" s="57">
        <f t="shared" si="4"/>
        <v>0</v>
      </c>
      <c r="P12" s="57">
        <f t="shared" si="4"/>
        <v>0</v>
      </c>
      <c r="Q12" s="57">
        <f t="shared" si="4"/>
        <v>0</v>
      </c>
      <c r="R12" s="57">
        <f t="shared" si="4"/>
        <v>0</v>
      </c>
      <c r="S12" s="57">
        <f t="shared" si="4"/>
        <v>0</v>
      </c>
      <c r="T12" s="57">
        <f t="shared" si="4"/>
        <v>0</v>
      </c>
      <c r="U12" s="57">
        <f t="shared" si="4"/>
        <v>0</v>
      </c>
      <c r="V12" s="57">
        <f t="shared" si="4"/>
        <v>0</v>
      </c>
      <c r="W12" s="57">
        <f t="shared" si="4"/>
        <v>0</v>
      </c>
      <c r="X12" s="57">
        <f t="shared" si="4"/>
        <v>0.21850653027236855</v>
      </c>
      <c r="Y12" s="57">
        <f t="shared" si="4"/>
        <v>0.14751216710150339</v>
      </c>
      <c r="Z12" s="57">
        <f t="shared" si="4"/>
        <v>0.40608366160483178</v>
      </c>
      <c r="AA12" s="57">
        <f t="shared" si="4"/>
        <v>8.5535531313953195E-2</v>
      </c>
      <c r="AB12" s="57">
        <f t="shared" si="4"/>
        <v>6.2988886809619338E-2</v>
      </c>
      <c r="AC12" s="90">
        <f t="shared" si="4"/>
        <v>0.256888144235631</v>
      </c>
      <c r="AD12" s="91">
        <f t="shared" si="4"/>
        <v>7.0204130784511154E-2</v>
      </c>
      <c r="AE12" s="57">
        <f t="shared" si="4"/>
        <v>0.13281570580682511</v>
      </c>
      <c r="AF12" s="57">
        <f t="shared" si="4"/>
        <v>3.0452778235971589E-2</v>
      </c>
      <c r="AG12" s="57">
        <f t="shared" si="4"/>
        <v>9.6376298186479081E-2</v>
      </c>
      <c r="AH12" s="57">
        <f t="shared" si="4"/>
        <v>4.5676655651759823E-2</v>
      </c>
      <c r="AI12" s="57">
        <f t="shared" si="4"/>
        <v>1.1957858970621293E-2</v>
      </c>
      <c r="AJ12" s="57">
        <f t="shared" si="4"/>
        <v>8.7629308860126542E-3</v>
      </c>
      <c r="AK12" s="57">
        <f t="shared" si="4"/>
        <v>5.0799694832650566E-3</v>
      </c>
      <c r="AL12" s="57">
        <f t="shared" si="4"/>
        <v>-1</v>
      </c>
    </row>
    <row r="13" spans="1:51" ht="15.75" thickBot="1" x14ac:dyDescent="0.3">
      <c r="B13" s="55"/>
      <c r="C13" s="12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>
        <f>AJ8/X8-1</f>
        <v>1.6105866871985675</v>
      </c>
      <c r="AC13" s="57"/>
      <c r="AD13" s="92"/>
      <c r="AE13" s="57"/>
      <c r="AF13" s="57"/>
      <c r="AG13" s="57"/>
      <c r="AH13" s="57"/>
      <c r="AI13" s="57"/>
      <c r="AJ13" s="57"/>
      <c r="AK13" s="57"/>
      <c r="AL13" s="57"/>
    </row>
    <row r="14" spans="1:51" ht="16.5" thickTop="1" thickBot="1" x14ac:dyDescent="0.3">
      <c r="B14" s="10" t="s">
        <v>95</v>
      </c>
      <c r="C14" s="58">
        <f>SUM(MTN!C14,AIRTEL!C14)</f>
        <v>0</v>
      </c>
      <c r="D14" s="58">
        <f>SUM(MTN!D14,AIRTEL!D14)</f>
        <v>0</v>
      </c>
      <c r="E14" s="58">
        <f>SUM(MTN!E14,AIRTEL!E14)</f>
        <v>0</v>
      </c>
      <c r="F14" s="58">
        <f>SUM(MTN!F14,AIRTEL!F14)</f>
        <v>0</v>
      </c>
      <c r="G14" s="58">
        <f>SUM(MTN!G14,AIRTEL!G14)</f>
        <v>0</v>
      </c>
      <c r="H14" s="58">
        <f>SUM(MTN!H14,AIRTEL!H14)</f>
        <v>0</v>
      </c>
      <c r="I14" s="58">
        <f>SUM(MTN!I14,AIRTEL!I14)</f>
        <v>0</v>
      </c>
      <c r="J14" s="58">
        <f>SUM(MTN!J14,AIRTEL!J14)</f>
        <v>0</v>
      </c>
      <c r="K14" s="58">
        <f>SUM(MTN!K14,AIRTEL!K14)</f>
        <v>0</v>
      </c>
      <c r="L14" s="58">
        <f>SUM(MTN!L14,AIRTEL!L14)</f>
        <v>0</v>
      </c>
      <c r="M14" s="58">
        <f>SUM(MTN!M14,AIRTEL!M14)</f>
        <v>0</v>
      </c>
      <c r="N14" s="58">
        <f>SUM(MTN!N14,AIRTEL!N14)</f>
        <v>0</v>
      </c>
      <c r="O14" s="58">
        <f>SUM(MTN!O14,AIRTEL!O14)</f>
        <v>0</v>
      </c>
      <c r="P14" s="58">
        <f>SUM(MTN!P14,AIRTEL!P14)</f>
        <v>0</v>
      </c>
      <c r="Q14" s="58">
        <f>SUM(MTN!Q14,AIRTEL!Q14)</f>
        <v>0</v>
      </c>
      <c r="R14" s="58">
        <f>SUM(MTN!R14,AIRTEL!R14)</f>
        <v>0</v>
      </c>
      <c r="S14" s="58">
        <f>SUM(MTN!S14,AIRTEL!S14)</f>
        <v>0</v>
      </c>
      <c r="T14" s="58">
        <f>SUM(MTN!T14,AIRTEL!T14)</f>
        <v>0</v>
      </c>
      <c r="U14" s="58">
        <f>SUM(MTN!U14,AIRTEL!U14)</f>
        <v>0</v>
      </c>
      <c r="V14" s="58">
        <f>SUM(MTN!V14,AIRTEL!V14)</f>
        <v>0</v>
      </c>
      <c r="W14" s="58">
        <f>SUM(MTN!W14,AIRTEL!W14)</f>
        <v>1279.9090000000001</v>
      </c>
      <c r="X14" s="58">
        <f>SUM(MTN!X14,AIRTEL!X14)</f>
        <v>1573.43</v>
      </c>
      <c r="Y14" s="58">
        <f>SUM(MTN!Y14,AIRTEL!Y14)</f>
        <v>1801.4730000000002</v>
      </c>
      <c r="Z14" s="58">
        <f>SUM(MTN!Z14,AIRTEL!Z14)</f>
        <v>2544.5970000000002</v>
      </c>
      <c r="AA14" s="58">
        <f>SUM(MTN!AA14,AIRTEL!AA14)</f>
        <v>2591.8229999999999</v>
      </c>
      <c r="AB14" s="58">
        <f>SUM(MTN!AB14,AIRTEL!AB14)</f>
        <v>2933.33</v>
      </c>
      <c r="AC14" s="58">
        <f>SUM(MTN!AC14,AIRTEL!AC14)</f>
        <v>3714.8510000000001</v>
      </c>
      <c r="AD14" s="58">
        <f>SUM(MTN!AD14,AIRTEL!AD14)</f>
        <v>4112.3270000000002</v>
      </c>
      <c r="AE14" s="58">
        <f>SUM(MTN!AE14,AIRTEL!AE14)</f>
        <v>4641.9539999999997</v>
      </c>
      <c r="AF14" s="58">
        <f>SUM(MTN!AF14,AIRTEL!AF14)</f>
        <v>4852.9759999999997</v>
      </c>
      <c r="AG14" s="58">
        <f>SUM(MTN!AG14,AIRTEL!AG14)</f>
        <v>5605.299</v>
      </c>
      <c r="AH14" s="58">
        <f>SUM(MTN!AH14,AIRTEL!AH14)</f>
        <v>5577.518</v>
      </c>
      <c r="AI14" s="58">
        <f>SUM(MTN!AI14,AIRTEL!AI14)</f>
        <v>5702.2639999999992</v>
      </c>
      <c r="AJ14" s="58">
        <f>SUM(MTN!AJ14,AIRTEL!AJ14)</f>
        <v>5684.5119999999997</v>
      </c>
      <c r="AK14" s="58">
        <f>SUM(MTN!AK14,AIRTEL!AK14)</f>
        <v>5668.7879999999996</v>
      </c>
      <c r="AL14" s="58">
        <f>SUM(MTN!AL14,AIRTEL!AL14)</f>
        <v>0</v>
      </c>
      <c r="AN14" s="113">
        <f>SUM(MTN!AN14,AIRTEL!AN14)</f>
        <v>0</v>
      </c>
      <c r="AO14" s="113">
        <f>SUM(MTN!AO14,AIRTEL!AO14)</f>
        <v>0</v>
      </c>
      <c r="AP14" s="113">
        <f>SUM(MTN!AP14,AIRTEL!AP14)</f>
        <v>1279.9090000000001</v>
      </c>
      <c r="AQ14" s="113">
        <f>SUM(MTN!AQ14,AIRTEL!AQ14)</f>
        <v>5919.5</v>
      </c>
      <c r="AS14" s="113">
        <f>SUM(MTN!AS14,AIRTEL!AS14)</f>
        <v>9240.003999999999</v>
      </c>
      <c r="AT14" s="113">
        <f>SUM(MTN!AT14,AIRTEL!AT14)</f>
        <v>13607.257</v>
      </c>
      <c r="AU14" s="113">
        <f>SUM(MTN!AU14,AIRTEL!AU14)</f>
        <v>16885.081000000002</v>
      </c>
      <c r="AV14" s="113">
        <f>SUM(MTN!AV14,AIRTEL!AV14)</f>
        <v>11353.3</v>
      </c>
      <c r="AX14" s="113">
        <f>SUM(MTN!AX14,AIRTEL!AX14)</f>
        <v>7199.4090000000006</v>
      </c>
      <c r="AY14" s="113">
        <f>SUM(MTN!AY14,AIRTEL!AY14)</f>
        <v>51085.642</v>
      </c>
    </row>
    <row r="15" spans="1:51" ht="16.5" thickTop="1" thickBot="1" x14ac:dyDescent="0.3">
      <c r="B15" s="10" t="s">
        <v>96</v>
      </c>
      <c r="C15" s="58">
        <f>SUM(MTN!C15,AIRTEL!C15)</f>
        <v>0</v>
      </c>
      <c r="D15" s="58">
        <f>SUM(MTN!D15,AIRTEL!D15)</f>
        <v>0</v>
      </c>
      <c r="E15" s="58">
        <f>SUM(MTN!E15,AIRTEL!E15)</f>
        <v>0</v>
      </c>
      <c r="F15" s="58">
        <f>SUM(MTN!F15,AIRTEL!F15)</f>
        <v>0</v>
      </c>
      <c r="G15" s="58">
        <f>SUM(MTN!G15,AIRTEL!G15)</f>
        <v>0</v>
      </c>
      <c r="H15" s="58">
        <f>SUM(MTN!H15,AIRTEL!H15)</f>
        <v>0</v>
      </c>
      <c r="I15" s="58">
        <f>SUM(MTN!I15,AIRTEL!I15)</f>
        <v>0</v>
      </c>
      <c r="J15" s="58">
        <f>SUM(MTN!J15,AIRTEL!J15)</f>
        <v>0</v>
      </c>
      <c r="K15" s="58">
        <f>SUM(MTN!K15,AIRTEL!K15)</f>
        <v>0</v>
      </c>
      <c r="L15" s="58">
        <f>SUM(MTN!L15,AIRTEL!L15)</f>
        <v>0</v>
      </c>
      <c r="M15" s="58">
        <f>SUM(MTN!M15,AIRTEL!M15)</f>
        <v>0</v>
      </c>
      <c r="N15" s="58">
        <f>SUM(MTN!N15,AIRTEL!N15)</f>
        <v>0</v>
      </c>
      <c r="O15" s="58">
        <f>SUM(MTN!O15,AIRTEL!O15)</f>
        <v>0</v>
      </c>
      <c r="P15" s="58">
        <f>SUM(MTN!P15,AIRTEL!P15)</f>
        <v>0</v>
      </c>
      <c r="Q15" s="58">
        <f>SUM(MTN!Q15,AIRTEL!Q15)</f>
        <v>0</v>
      </c>
      <c r="R15" s="58">
        <f>SUM(MTN!R15,AIRTEL!R15)</f>
        <v>0</v>
      </c>
      <c r="S15" s="58">
        <f>SUM(MTN!S15,AIRTEL!S15)</f>
        <v>0</v>
      </c>
      <c r="T15" s="58">
        <f>SUM(MTN!T15,AIRTEL!T15)</f>
        <v>0</v>
      </c>
      <c r="U15" s="58">
        <f>SUM(MTN!U15,AIRTEL!U15)</f>
        <v>0</v>
      </c>
      <c r="V15" s="58">
        <f>SUM(MTN!V15,AIRTEL!V15)</f>
        <v>0</v>
      </c>
      <c r="W15" s="58">
        <f>SUM(MTN!W15,AIRTEL!W15)</f>
        <v>891.1049999999999</v>
      </c>
      <c r="X15" s="58">
        <f>SUM(MTN!X15,AIRTEL!X15)</f>
        <v>1190.7600000000002</v>
      </c>
      <c r="Y15" s="58">
        <f>SUM(MTN!Y15,AIRTEL!Y15)</f>
        <v>1473.068</v>
      </c>
      <c r="Z15" s="58">
        <f>SUM(MTN!Z15,AIRTEL!Z15)</f>
        <v>2150.4760000000001</v>
      </c>
      <c r="AA15" s="58">
        <f>SUM(MTN!AA15,AIRTEL!AA15)</f>
        <v>2464.058</v>
      </c>
      <c r="AB15" s="58">
        <f>SUM(MTN!AB15,AIRTEL!AB15)</f>
        <v>2779.8989999999999</v>
      </c>
      <c r="AC15" s="58">
        <f>SUM(MTN!AC15,AIRTEL!AC15)</f>
        <v>3585.6790000000001</v>
      </c>
      <c r="AD15" s="58">
        <f>SUM(MTN!AD15,AIRTEL!AD15)</f>
        <v>4010.9139999999998</v>
      </c>
      <c r="AE15" s="58">
        <f>SUM(MTN!AE15,AIRTEL!AE15)</f>
        <v>4572.2929999999997</v>
      </c>
      <c r="AF15" s="58">
        <f>SUM(MTN!AF15,AIRTEL!AF15)</f>
        <v>4795.3729999999996</v>
      </c>
      <c r="AG15" s="58">
        <f>SUM(MTN!AG15,AIRTEL!AG15)</f>
        <v>5433.9929999999995</v>
      </c>
      <c r="AH15" s="58">
        <f>SUM(MTN!AH15,AIRTEL!AH15)</f>
        <v>5468.9259999999995</v>
      </c>
      <c r="AI15" s="58">
        <f>SUM(MTN!AI15,AIRTEL!AI15)</f>
        <v>5607.0749999999998</v>
      </c>
      <c r="AJ15" s="58">
        <f>SUM(MTN!AJ15,AIRTEL!AJ15)</f>
        <v>5500.9590000000007</v>
      </c>
      <c r="AK15" s="58">
        <f>SUM(MTN!AK15,AIRTEL!AK15)</f>
        <v>5357.7790000000005</v>
      </c>
      <c r="AL15" s="58">
        <f>SUM(MTN!AL15,AIRTEL!AL15)</f>
        <v>0</v>
      </c>
      <c r="AN15" s="113">
        <f>SUM(MTN!AN15,AIRTEL!AN15)</f>
        <v>0</v>
      </c>
      <c r="AO15" s="113">
        <f>SUM(MTN!AO15,AIRTEL!AO15)</f>
        <v>0</v>
      </c>
      <c r="AP15" s="113">
        <f>SUM(MTN!AP15,AIRTEL!AP15)</f>
        <v>891.1049999999999</v>
      </c>
      <c r="AQ15" s="113">
        <f>SUM(MTN!AQ15,AIRTEL!AQ15)</f>
        <v>4814.304000000001</v>
      </c>
      <c r="AS15" s="113">
        <f>SUM(MTN!AS15,AIRTEL!AS15)</f>
        <v>8829.6360000000004</v>
      </c>
      <c r="AT15" s="113">
        <f>SUM(MTN!AT15,AIRTEL!AT15)</f>
        <v>13378.58</v>
      </c>
      <c r="AU15" s="113">
        <f>SUM(MTN!AU15,AIRTEL!AU15)</f>
        <v>16509.993999999999</v>
      </c>
      <c r="AV15" s="113">
        <f>SUM(MTN!AV15,AIRTEL!AV15)</f>
        <v>10858.738000000001</v>
      </c>
      <c r="AX15" s="113">
        <f>SUM(MTN!AX15,AIRTEL!AX15)</f>
        <v>5705.4090000000006</v>
      </c>
      <c r="AY15" s="113">
        <f>SUM(MTN!AY15,AIRTEL!AY15)</f>
        <v>49576.947999999997</v>
      </c>
    </row>
    <row r="16" spans="1:51" ht="16.5" thickTop="1" thickBot="1" x14ac:dyDescent="0.3">
      <c r="B16" s="11" t="s">
        <v>97</v>
      </c>
      <c r="C16" s="58">
        <f>SUM(MTN!C16,AIRTEL!C16)</f>
        <v>0</v>
      </c>
      <c r="D16" s="58">
        <f>SUM(MTN!D16,AIRTEL!D16)</f>
        <v>0</v>
      </c>
      <c r="E16" s="58">
        <f>SUM(MTN!E16,AIRTEL!E16)</f>
        <v>0</v>
      </c>
      <c r="F16" s="58">
        <f>SUM(MTN!F16,AIRTEL!F16)</f>
        <v>0</v>
      </c>
      <c r="G16" s="58">
        <f>SUM(MTN!G16,AIRTEL!G16)</f>
        <v>0</v>
      </c>
      <c r="H16" s="58">
        <f>SUM(MTN!H16,AIRTEL!H16)</f>
        <v>0</v>
      </c>
      <c r="I16" s="58">
        <f>SUM(MTN!I16,AIRTEL!I16)</f>
        <v>0</v>
      </c>
      <c r="J16" s="58">
        <f>SUM(MTN!J16,AIRTEL!J16)</f>
        <v>0</v>
      </c>
      <c r="K16" s="58">
        <f>SUM(MTN!K16,AIRTEL!K16)</f>
        <v>0</v>
      </c>
      <c r="L16" s="58">
        <f>SUM(MTN!L16,AIRTEL!L16)</f>
        <v>0</v>
      </c>
      <c r="M16" s="58">
        <f>SUM(MTN!M16,AIRTEL!M16)</f>
        <v>0</v>
      </c>
      <c r="N16" s="58">
        <f>SUM(MTN!N16,AIRTEL!N16)</f>
        <v>0</v>
      </c>
      <c r="O16" s="58">
        <f>SUM(MTN!O16,AIRTEL!O16)</f>
        <v>0</v>
      </c>
      <c r="P16" s="58">
        <f>SUM(MTN!P16,AIRTEL!P16)</f>
        <v>0</v>
      </c>
      <c r="Q16" s="58">
        <f>SUM(MTN!Q16,AIRTEL!Q16)</f>
        <v>0</v>
      </c>
      <c r="R16" s="58">
        <f>SUM(MTN!R16,AIRTEL!R16)</f>
        <v>0</v>
      </c>
      <c r="S16" s="58">
        <f>SUM(MTN!S16,AIRTEL!S16)</f>
        <v>0</v>
      </c>
      <c r="T16" s="58">
        <f>SUM(MTN!T16,AIRTEL!T16)</f>
        <v>0</v>
      </c>
      <c r="U16" s="58">
        <f>SUM(MTN!U16,AIRTEL!U16)</f>
        <v>0</v>
      </c>
      <c r="V16" s="58">
        <f>SUM(MTN!V16,AIRTEL!V16)</f>
        <v>0</v>
      </c>
      <c r="W16" s="58">
        <f>SUM(MTN!W16,AIRTEL!W16)</f>
        <v>363.46100000000001</v>
      </c>
      <c r="X16" s="58">
        <f>SUM(MTN!X16,AIRTEL!X16)</f>
        <v>457.78299999999996</v>
      </c>
      <c r="Y16" s="58">
        <f>SUM(MTN!Y16,AIRTEL!Y16)</f>
        <v>543.17200000000003</v>
      </c>
      <c r="Z16" s="58">
        <f>SUM(MTN!Z16,AIRTEL!Z16)</f>
        <v>867.34300000000007</v>
      </c>
      <c r="AA16" s="58">
        <f>SUM(MTN!AA16,AIRTEL!AA16)</f>
        <v>935.74699999999996</v>
      </c>
      <c r="AB16" s="58">
        <f>SUM(MTN!AB16,AIRTEL!AB16)</f>
        <v>1106.1969999999999</v>
      </c>
      <c r="AC16" s="58">
        <f>SUM(MTN!AC16,AIRTEL!AC16)</f>
        <v>1421.1179999999999</v>
      </c>
      <c r="AD16" s="58">
        <f>SUM(MTN!AD16,AIRTEL!AD16)</f>
        <v>1558.595</v>
      </c>
      <c r="AE16" s="58">
        <f>SUM(MTN!AE16,AIRTEL!AE16)</f>
        <v>1788.9569999999999</v>
      </c>
      <c r="AF16" s="58">
        <f>SUM(MTN!AF16,AIRTEL!AF16)</f>
        <v>1865.03</v>
      </c>
      <c r="AG16" s="58">
        <f>SUM(MTN!AG16,AIRTEL!AG16)</f>
        <v>2134.0370000000003</v>
      </c>
      <c r="AH16" s="58">
        <f>SUM(MTN!AH16,AIRTEL!AH16)</f>
        <v>2199.0450000000001</v>
      </c>
      <c r="AI16" s="58">
        <f>SUM(MTN!AI16,AIRTEL!AI16)</f>
        <v>2262.8910000000001</v>
      </c>
      <c r="AJ16" s="58">
        <f>SUM(MTN!AJ16,AIRTEL!AJ16)</f>
        <v>2073.2619999999997</v>
      </c>
      <c r="AK16" s="58">
        <f>SUM(MTN!AK16,AIRTEL!AK16)</f>
        <v>1988.384</v>
      </c>
      <c r="AL16" s="58">
        <f>SUM(MTN!AL16,AIRTEL!AL16)</f>
        <v>0</v>
      </c>
      <c r="AN16" s="113">
        <f>SUM(MTN!AN16,AIRTEL!AN16)</f>
        <v>0</v>
      </c>
      <c r="AO16" s="113">
        <f>SUM(MTN!AO16,AIRTEL!AO16)</f>
        <v>0</v>
      </c>
      <c r="AP16" s="113">
        <f>SUM(MTN!AP16,AIRTEL!AP16)</f>
        <v>363.46100000000001</v>
      </c>
      <c r="AQ16" s="113">
        <f>SUM(MTN!AQ16,AIRTEL!AQ16)</f>
        <v>1868.298</v>
      </c>
      <c r="AS16" s="113">
        <f>SUM(MTN!AS16,AIRTEL!AS16)</f>
        <v>3463.0619999999999</v>
      </c>
      <c r="AT16" s="113">
        <f>SUM(MTN!AT16,AIRTEL!AT16)</f>
        <v>5212.5820000000003</v>
      </c>
      <c r="AU16" s="113">
        <f>SUM(MTN!AU16,AIRTEL!AU16)</f>
        <v>6595.973</v>
      </c>
      <c r="AV16" s="113">
        <f>SUM(MTN!AV16,AIRTEL!AV16)</f>
        <v>4061.6459999999997</v>
      </c>
      <c r="AX16" s="113">
        <f>SUM(MTN!AX16,AIRTEL!AX16)</f>
        <v>2231.759</v>
      </c>
      <c r="AY16" s="113">
        <f>SUM(MTN!AY16,AIRTEL!AY16)</f>
        <v>19333.262999999999</v>
      </c>
    </row>
    <row r="17" spans="2:51" ht="16.5" thickTop="1" thickBot="1" x14ac:dyDescent="0.3">
      <c r="B17" s="18" t="s">
        <v>98</v>
      </c>
      <c r="C17" s="58">
        <f>SUM(MTN!C17,AIRTEL!C17)</f>
        <v>0</v>
      </c>
      <c r="D17" s="58">
        <f>SUM(MTN!D17,AIRTEL!D17)</f>
        <v>0</v>
      </c>
      <c r="E17" s="58">
        <f>SUM(MTN!E17,AIRTEL!E17)</f>
        <v>0</v>
      </c>
      <c r="F17" s="58">
        <f>SUM(MTN!F17,AIRTEL!F17)</f>
        <v>0</v>
      </c>
      <c r="G17" s="58">
        <f>SUM(MTN!G17,AIRTEL!G17)</f>
        <v>0</v>
      </c>
      <c r="H17" s="58">
        <f>SUM(MTN!H17,AIRTEL!H17)</f>
        <v>0</v>
      </c>
      <c r="I17" s="58">
        <f>SUM(MTN!I17,AIRTEL!I17)</f>
        <v>0</v>
      </c>
      <c r="J17" s="58">
        <f>SUM(MTN!J17,AIRTEL!J17)</f>
        <v>0</v>
      </c>
      <c r="K17" s="58">
        <f>SUM(MTN!K17,AIRTEL!K17)</f>
        <v>0</v>
      </c>
      <c r="L17" s="58">
        <f>SUM(MTN!L17,AIRTEL!L17)</f>
        <v>0</v>
      </c>
      <c r="M17" s="58">
        <f>SUM(MTN!M17,AIRTEL!M17)</f>
        <v>0</v>
      </c>
      <c r="N17" s="58">
        <f>SUM(MTN!N17,AIRTEL!N17)</f>
        <v>0</v>
      </c>
      <c r="O17" s="58">
        <f>SUM(MTN!O17,AIRTEL!O17)</f>
        <v>0</v>
      </c>
      <c r="P17" s="58">
        <f>SUM(MTN!P17,AIRTEL!P17)</f>
        <v>0</v>
      </c>
      <c r="Q17" s="58">
        <f>SUM(MTN!Q17,AIRTEL!Q17)</f>
        <v>0</v>
      </c>
      <c r="R17" s="58">
        <f>SUM(MTN!R17,AIRTEL!R17)</f>
        <v>0</v>
      </c>
      <c r="S17" s="58">
        <f>SUM(MTN!S17,AIRTEL!S17)</f>
        <v>0</v>
      </c>
      <c r="T17" s="58">
        <f>SUM(MTN!T17,AIRTEL!T17)</f>
        <v>0</v>
      </c>
      <c r="U17" s="58">
        <f>SUM(MTN!U17,AIRTEL!U17)</f>
        <v>0</v>
      </c>
      <c r="V17" s="58">
        <f>SUM(MTN!V17,AIRTEL!V17)</f>
        <v>0</v>
      </c>
      <c r="W17" s="58">
        <f>SUM(MTN!W17,AIRTEL!W17)</f>
        <v>0</v>
      </c>
      <c r="X17" s="58">
        <f>SUM(MTN!X17,AIRTEL!X17)</f>
        <v>0</v>
      </c>
      <c r="Y17" s="58">
        <f>SUM(MTN!Y17,AIRTEL!Y17)</f>
        <v>0</v>
      </c>
      <c r="Z17" s="58">
        <f>SUM(MTN!Z17,AIRTEL!Z17)</f>
        <v>0</v>
      </c>
      <c r="AA17" s="58">
        <f>SUM(MTN!AA17,AIRTEL!AA17)</f>
        <v>0</v>
      </c>
      <c r="AB17" s="58">
        <f>SUM(MTN!AB17,AIRTEL!AB17)</f>
        <v>0</v>
      </c>
      <c r="AC17" s="58">
        <f>SUM(MTN!AC17,AIRTEL!AC17)</f>
        <v>0</v>
      </c>
      <c r="AD17" s="58">
        <f>SUM(MTN!AD17,AIRTEL!AD17)</f>
        <v>0</v>
      </c>
      <c r="AE17" s="58">
        <f>SUM(MTN!AE17,AIRTEL!AE17)</f>
        <v>0</v>
      </c>
      <c r="AF17" s="58">
        <f>SUM(MTN!AF17,AIRTEL!AF17)</f>
        <v>0</v>
      </c>
      <c r="AG17" s="58">
        <f>SUM(MTN!AG17,AIRTEL!AG17)</f>
        <v>0</v>
      </c>
      <c r="AH17" s="58">
        <f>SUM(MTN!AH17,AIRTEL!AH17)</f>
        <v>0</v>
      </c>
      <c r="AI17" s="58">
        <f>SUM(MTN!AI17,AIRTEL!AI17)</f>
        <v>0</v>
      </c>
      <c r="AJ17" s="58">
        <f>SUM(MTN!AJ17,AIRTEL!AJ17)</f>
        <v>0</v>
      </c>
      <c r="AK17" s="58">
        <f>SUM(MTN!AK17,AIRTEL!AK17)</f>
        <v>0</v>
      </c>
      <c r="AL17" s="58">
        <f>SUM(MTN!AL17,AIRTEL!AL17)</f>
        <v>0</v>
      </c>
      <c r="AN17" s="113">
        <f>SUM(MTN!AN17,AIRTEL!AN17)</f>
        <v>0</v>
      </c>
      <c r="AO17" s="113">
        <f>SUM(MTN!AO17,AIRTEL!AO17)</f>
        <v>0</v>
      </c>
      <c r="AP17" s="113">
        <f>SUM(MTN!AP17,AIRTEL!AP17)</f>
        <v>0</v>
      </c>
      <c r="AQ17" s="113">
        <f>SUM(MTN!AQ17,AIRTEL!AQ17)</f>
        <v>0</v>
      </c>
      <c r="AS17" s="113">
        <f>SUM(MTN!AS17,AIRTEL!AS17)</f>
        <v>0</v>
      </c>
      <c r="AT17" s="113">
        <f>SUM(MTN!AT17,AIRTEL!AT17)</f>
        <v>0</v>
      </c>
      <c r="AU17" s="113">
        <f>SUM(MTN!AU17,AIRTEL!AU17)</f>
        <v>0</v>
      </c>
      <c r="AV17" s="113">
        <f>SUM(MTN!AV17,AIRTEL!AV17)</f>
        <v>0</v>
      </c>
      <c r="AX17" s="113">
        <f>SUM(MTN!AX17,AIRTEL!AX17)</f>
        <v>0</v>
      </c>
      <c r="AY17" s="113">
        <f>SUM(MTN!AY17,AIRTEL!AY17)</f>
        <v>0</v>
      </c>
    </row>
    <row r="18" spans="2:51" ht="16.5" thickTop="1" thickBot="1" x14ac:dyDescent="0.3">
      <c r="B18" s="18" t="s">
        <v>99</v>
      </c>
      <c r="C18" s="58">
        <f>SUM(MTN!C18,AIRTEL!C18)</f>
        <v>0</v>
      </c>
      <c r="D18" s="58">
        <f>SUM(MTN!D18,AIRTEL!D18)</f>
        <v>0</v>
      </c>
      <c r="E18" s="58">
        <f>SUM(MTN!E18,AIRTEL!E18)</f>
        <v>0</v>
      </c>
      <c r="F18" s="58">
        <f>SUM(MTN!F18,AIRTEL!F18)</f>
        <v>0</v>
      </c>
      <c r="G18" s="58">
        <f>SUM(MTN!G18,AIRTEL!G18)</f>
        <v>0</v>
      </c>
      <c r="H18" s="58">
        <f>SUM(MTN!H18,AIRTEL!H18)</f>
        <v>0</v>
      </c>
      <c r="I18" s="58">
        <f>SUM(MTN!I18,AIRTEL!I18)</f>
        <v>0</v>
      </c>
      <c r="J18" s="58">
        <f>SUM(MTN!J18,AIRTEL!J18)</f>
        <v>0</v>
      </c>
      <c r="K18" s="58">
        <f>SUM(MTN!K18,AIRTEL!K18)</f>
        <v>0</v>
      </c>
      <c r="L18" s="58">
        <f>SUM(MTN!L18,AIRTEL!L18)</f>
        <v>0</v>
      </c>
      <c r="M18" s="58">
        <f>SUM(MTN!M18,AIRTEL!M18)</f>
        <v>0</v>
      </c>
      <c r="N18" s="58">
        <f>SUM(MTN!N18,AIRTEL!N18)</f>
        <v>0</v>
      </c>
      <c r="O18" s="58">
        <f>SUM(MTN!O18,AIRTEL!O18)</f>
        <v>0</v>
      </c>
      <c r="P18" s="58">
        <f>SUM(MTN!P18,AIRTEL!P18)</f>
        <v>0</v>
      </c>
      <c r="Q18" s="58">
        <f>SUM(MTN!Q18,AIRTEL!Q18)</f>
        <v>0</v>
      </c>
      <c r="R18" s="58">
        <f>SUM(MTN!R18,AIRTEL!R18)</f>
        <v>0</v>
      </c>
      <c r="S18" s="58">
        <f>SUM(MTN!S18,AIRTEL!S18)</f>
        <v>0</v>
      </c>
      <c r="T18" s="58">
        <f>SUM(MTN!T18,AIRTEL!T18)</f>
        <v>0</v>
      </c>
      <c r="U18" s="58">
        <f>SUM(MTN!U18,AIRTEL!U18)</f>
        <v>0</v>
      </c>
      <c r="V18" s="58">
        <f>SUM(MTN!V18,AIRTEL!V18)</f>
        <v>0</v>
      </c>
      <c r="W18" s="58">
        <f>SUM(MTN!W18,AIRTEL!W18)</f>
        <v>2552.1820000000002</v>
      </c>
      <c r="X18" s="58">
        <f>SUM(MTN!X18,AIRTEL!X18)</f>
        <v>3079.2739999999999</v>
      </c>
      <c r="Y18" s="58">
        <f>SUM(MTN!Y18,AIRTEL!Y18)</f>
        <v>3522.8959999999997</v>
      </c>
      <c r="Z18" s="58">
        <f>SUM(MTN!Z18,AIRTEL!Z18)</f>
        <v>4920.6479999999992</v>
      </c>
      <c r="AA18" s="58">
        <f>SUM(MTN!AA18,AIRTEL!AA18)</f>
        <v>5417.7330000000002</v>
      </c>
      <c r="AB18" s="58">
        <f>SUM(MTN!AB18,AIRTEL!AB18)</f>
        <v>5555.9089999999997</v>
      </c>
      <c r="AC18" s="58">
        <f>SUM(MTN!AC18,AIRTEL!AC18)</f>
        <v>6916.2359999999999</v>
      </c>
      <c r="AD18" s="58">
        <f>SUM(MTN!AD18,AIRTEL!AD18)</f>
        <v>7223.4809999999998</v>
      </c>
      <c r="AE18" s="58">
        <f>SUM(MTN!AE18,AIRTEL!AE18)</f>
        <v>8164.5460000000003</v>
      </c>
      <c r="AF18" s="58">
        <f>SUM(MTN!AF18,AIRTEL!AF18)</f>
        <v>8245.9349999999995</v>
      </c>
      <c r="AG18" s="58">
        <f>SUM(MTN!AG18,AIRTEL!AG18)</f>
        <v>8956.2219999999998</v>
      </c>
      <c r="AH18" s="58">
        <f>SUM(MTN!AH18,AIRTEL!AH18)</f>
        <v>9346.893</v>
      </c>
      <c r="AI18" s="58">
        <f>SUM(MTN!AI18,AIRTEL!AI18)</f>
        <v>9347.9680141779445</v>
      </c>
      <c r="AJ18" s="58">
        <f>SUM(MTN!AJ18,AIRTEL!AJ18)</f>
        <v>9549.5123070410136</v>
      </c>
      <c r="AK18" s="58">
        <f>SUM(MTN!AK18,AIRTEL!AK18)</f>
        <v>9693.8301510384117</v>
      </c>
      <c r="AL18" s="58">
        <f>SUM(MTN!AL18,AIRTEL!AL18)</f>
        <v>0</v>
      </c>
      <c r="AN18" s="113">
        <f>SUM(MTN!AN18,AIRTEL!AN18)</f>
        <v>0</v>
      </c>
      <c r="AO18" s="113">
        <f>SUM(MTN!AO18,AIRTEL!AO18)</f>
        <v>0</v>
      </c>
      <c r="AP18" s="113">
        <f>SUM(MTN!AP18,AIRTEL!AP18)</f>
        <v>2552.1820000000002</v>
      </c>
      <c r="AQ18" s="113">
        <f>SUM(MTN!AQ18,AIRTEL!AQ18)</f>
        <v>11522.817999999999</v>
      </c>
      <c r="AS18" s="113">
        <f>SUM(MTN!AS18,AIRTEL!AS18)</f>
        <v>17889.878000000001</v>
      </c>
      <c r="AT18" s="113">
        <f>SUM(MTN!AT18,AIRTEL!AT18)</f>
        <v>23633.962</v>
      </c>
      <c r="AU18" s="113">
        <f>SUM(MTN!AU18,AIRTEL!AU18)</f>
        <v>27651.083014177944</v>
      </c>
      <c r="AV18" s="113">
        <f>SUM(MTN!AV18,AIRTEL!AV18)</f>
        <v>19243.342458079427</v>
      </c>
      <c r="AX18" s="113">
        <f>SUM(MTN!AX18,AIRTEL!AX18)</f>
        <v>14075</v>
      </c>
      <c r="AY18" s="113">
        <f>SUM(MTN!AY18,AIRTEL!AY18)</f>
        <v>88418.265472257364</v>
      </c>
    </row>
    <row r="19" spans="2:51" ht="16.5" thickTop="1" thickBot="1" x14ac:dyDescent="0.3">
      <c r="B19" s="18" t="s">
        <v>100</v>
      </c>
      <c r="C19" s="58">
        <f>SUM(MTN!C19,AIRTEL!C19)</f>
        <v>0</v>
      </c>
      <c r="D19" s="58">
        <f>SUM(MTN!D19,AIRTEL!D19)</f>
        <v>0</v>
      </c>
      <c r="E19" s="58">
        <f>SUM(MTN!E19,AIRTEL!E19)</f>
        <v>0</v>
      </c>
      <c r="F19" s="58">
        <f>SUM(MTN!F19,AIRTEL!F19)</f>
        <v>0</v>
      </c>
      <c r="G19" s="58">
        <f>SUM(MTN!G19,AIRTEL!G19)</f>
        <v>0</v>
      </c>
      <c r="H19" s="58">
        <f>SUM(MTN!H19,AIRTEL!H19)</f>
        <v>0</v>
      </c>
      <c r="I19" s="58">
        <f>SUM(MTN!I19,AIRTEL!I19)</f>
        <v>0</v>
      </c>
      <c r="J19" s="58">
        <f>SUM(MTN!J19,AIRTEL!J19)</f>
        <v>0</v>
      </c>
      <c r="K19" s="58">
        <f>SUM(MTN!K19,AIRTEL!K19)</f>
        <v>0</v>
      </c>
      <c r="L19" s="58">
        <f>SUM(MTN!L19,AIRTEL!L19)</f>
        <v>0</v>
      </c>
      <c r="M19" s="58">
        <f>SUM(MTN!M19,AIRTEL!M19)</f>
        <v>0</v>
      </c>
      <c r="N19" s="58">
        <f>SUM(MTN!N19,AIRTEL!N19)</f>
        <v>0</v>
      </c>
      <c r="O19" s="58">
        <f>SUM(MTN!O19,AIRTEL!O19)</f>
        <v>0</v>
      </c>
      <c r="P19" s="58">
        <f>SUM(MTN!P19,AIRTEL!P19)</f>
        <v>0</v>
      </c>
      <c r="Q19" s="58">
        <f>SUM(MTN!Q19,AIRTEL!Q19)</f>
        <v>0</v>
      </c>
      <c r="R19" s="58">
        <f>SUM(MTN!R19,AIRTEL!R19)</f>
        <v>0</v>
      </c>
      <c r="S19" s="58">
        <f>SUM(MTN!S19,AIRTEL!S19)</f>
        <v>0</v>
      </c>
      <c r="T19" s="58">
        <f>SUM(MTN!T19,AIRTEL!T19)</f>
        <v>0</v>
      </c>
      <c r="U19" s="58">
        <f>SUM(MTN!U19,AIRTEL!U19)</f>
        <v>0</v>
      </c>
      <c r="V19" s="58">
        <f>SUM(MTN!V19,AIRTEL!V19)</f>
        <v>0</v>
      </c>
      <c r="W19" s="58">
        <f>SUM(MTN!W19,AIRTEL!W19)</f>
        <v>3107.7809999999999</v>
      </c>
      <c r="X19" s="58">
        <f>SUM(MTN!X19,AIRTEL!X19)</f>
        <v>3683.1089999999999</v>
      </c>
      <c r="Y19" s="58">
        <f>SUM(MTN!Y19,AIRTEL!Y19)</f>
        <v>4116.3959999999997</v>
      </c>
      <c r="Z19" s="58">
        <f>SUM(MTN!Z19,AIRTEL!Z19)</f>
        <v>5628.1769999999997</v>
      </c>
      <c r="AA19" s="58">
        <f>SUM(MTN!AA19,AIRTEL!AA19)</f>
        <v>6079.8609999999999</v>
      </c>
      <c r="AB19" s="58">
        <f>SUM(MTN!AB19,AIRTEL!AB19)</f>
        <v>6216.3270000000002</v>
      </c>
      <c r="AC19" s="58">
        <f>SUM(MTN!AC19,AIRTEL!AC19)</f>
        <v>7729.6549999999997</v>
      </c>
      <c r="AD19" s="58">
        <f>SUM(MTN!AD19,AIRTEL!AD19)</f>
        <v>8102.6620000000003</v>
      </c>
      <c r="AE19" s="58">
        <f>SUM(MTN!AE19,AIRTEL!AE19)</f>
        <v>9161.7430000000004</v>
      </c>
      <c r="AF19" s="58">
        <f>SUM(MTN!AF19,AIRTEL!AF19)</f>
        <v>9433.2240000000002</v>
      </c>
      <c r="AG19" s="58">
        <f>SUM(MTN!AG19,AIRTEL!AG19)</f>
        <v>9876.4350000000013</v>
      </c>
      <c r="AH19" s="58">
        <f>SUM(MTN!AH19,AIRTEL!AH19)</f>
        <v>10875.564</v>
      </c>
      <c r="AI19" s="58">
        <f>SUM(MTN!AI19,AIRTEL!AI19)</f>
        <v>10947.956</v>
      </c>
      <c r="AJ19" s="58">
        <f>SUM(MTN!AJ19,AIRTEL!AJ19)</f>
        <v>11356.692999999999</v>
      </c>
      <c r="AK19" s="58">
        <f>SUM(MTN!AK19,AIRTEL!AK19)</f>
        <v>11629.714</v>
      </c>
      <c r="AL19" s="58">
        <f>SUM(MTN!AL19,AIRTEL!AL19)</f>
        <v>0</v>
      </c>
      <c r="AN19" s="113">
        <f>SUM(MTN!AN19,AIRTEL!AN19)</f>
        <v>0</v>
      </c>
      <c r="AO19" s="113">
        <f>SUM(MTN!AO19,AIRTEL!AO19)</f>
        <v>0</v>
      </c>
      <c r="AP19" s="113">
        <f>SUM(MTN!AP19,AIRTEL!AP19)</f>
        <v>3107.7809999999999</v>
      </c>
      <c r="AQ19" s="113">
        <f>SUM(MTN!AQ19,AIRTEL!AQ19)</f>
        <v>13427.682000000001</v>
      </c>
      <c r="AS19" s="113">
        <f>SUM(MTN!AS19,AIRTEL!AS19)</f>
        <v>20025.843000000001</v>
      </c>
      <c r="AT19" s="113">
        <f>SUM(MTN!AT19,AIRTEL!AT19)</f>
        <v>26697.629000000001</v>
      </c>
      <c r="AU19" s="113">
        <f>SUM(MTN!AU19,AIRTEL!AU19)</f>
        <v>31699.955000000002</v>
      </c>
      <c r="AV19" s="113">
        <f>SUM(MTN!AV19,AIRTEL!AV19)</f>
        <v>22986.406999999999</v>
      </c>
      <c r="AX19" s="113">
        <f>SUM(MTN!AX19,AIRTEL!AX19)</f>
        <v>16535.463000000003</v>
      </c>
      <c r="AY19" s="113">
        <f>SUM(MTN!AY19,AIRTEL!AY19)</f>
        <v>101409.83400000002</v>
      </c>
    </row>
    <row r="20" spans="2:51" ht="16.5" thickTop="1" thickBot="1" x14ac:dyDescent="0.3">
      <c r="B20" s="18" t="s">
        <v>101</v>
      </c>
      <c r="C20" s="58">
        <f>SUM(MTN!C20,AIRTEL!C20)</f>
        <v>0</v>
      </c>
      <c r="D20" s="58">
        <f>SUM(MTN!D20,AIRTEL!D20)</f>
        <v>0</v>
      </c>
      <c r="E20" s="58">
        <f>SUM(MTN!E20,AIRTEL!E20)</f>
        <v>0</v>
      </c>
      <c r="F20" s="58">
        <f>SUM(MTN!F20,AIRTEL!F20)</f>
        <v>0</v>
      </c>
      <c r="G20" s="58">
        <f>SUM(MTN!G20,AIRTEL!G20)</f>
        <v>0</v>
      </c>
      <c r="H20" s="58">
        <f>SUM(MTN!H20,AIRTEL!H20)</f>
        <v>0</v>
      </c>
      <c r="I20" s="58">
        <f>SUM(MTN!I20,AIRTEL!I20)</f>
        <v>0</v>
      </c>
      <c r="J20" s="58">
        <f>SUM(MTN!J20,AIRTEL!J20)</f>
        <v>0</v>
      </c>
      <c r="K20" s="58">
        <f>SUM(MTN!K20,AIRTEL!K20)</f>
        <v>0</v>
      </c>
      <c r="L20" s="58">
        <f>SUM(MTN!L20,AIRTEL!L20)</f>
        <v>0</v>
      </c>
      <c r="M20" s="58">
        <f>SUM(MTN!M20,AIRTEL!M20)</f>
        <v>0</v>
      </c>
      <c r="N20" s="58">
        <f>SUM(MTN!N20,AIRTEL!N20)</f>
        <v>0</v>
      </c>
      <c r="O20" s="58">
        <f>SUM(MTN!O20,AIRTEL!O20)</f>
        <v>0</v>
      </c>
      <c r="P20" s="58">
        <f>SUM(MTN!P20,AIRTEL!P20)</f>
        <v>0</v>
      </c>
      <c r="Q20" s="58">
        <f>SUM(MTN!Q20,AIRTEL!Q20)</f>
        <v>0</v>
      </c>
      <c r="R20" s="58">
        <f>SUM(MTN!R20,AIRTEL!R20)</f>
        <v>0</v>
      </c>
      <c r="S20" s="58">
        <f>SUM(MTN!S20,AIRTEL!S20)</f>
        <v>0</v>
      </c>
      <c r="T20" s="58">
        <f>SUM(MTN!T20,AIRTEL!T20)</f>
        <v>0</v>
      </c>
      <c r="U20" s="58">
        <f>SUM(MTN!U20,AIRTEL!U20)</f>
        <v>0</v>
      </c>
      <c r="V20" s="58">
        <f>SUM(MTN!V20,AIRTEL!V20)</f>
        <v>0</v>
      </c>
      <c r="W20" s="58">
        <f>SUM(MTN!W20,AIRTEL!W20)</f>
        <v>2.9000000000000001E-2</v>
      </c>
      <c r="X20" s="58">
        <f>SUM(MTN!X20,AIRTEL!X20)</f>
        <v>3.2000000000000001E-2</v>
      </c>
      <c r="Y20" s="58">
        <f>SUM(MTN!Y20,AIRTEL!Y20)</f>
        <v>2.3E-2</v>
      </c>
      <c r="Z20" s="58">
        <f>SUM(MTN!Z20,AIRTEL!Z20)</f>
        <v>3.7999999999999999E-2</v>
      </c>
      <c r="AA20" s="58">
        <f>SUM(MTN!AA20,AIRTEL!AA20)</f>
        <v>1.4999999999999999E-2</v>
      </c>
      <c r="AB20" s="58">
        <f>SUM(MTN!AB20,AIRTEL!AB20)</f>
        <v>1.2E-2</v>
      </c>
      <c r="AC20" s="58">
        <f>SUM(MTN!AC20,AIRTEL!AC20)</f>
        <v>8.0000000000000002E-3</v>
      </c>
      <c r="AD20" s="58">
        <f>SUM(MTN!AD20,AIRTEL!AD20)</f>
        <v>2.1000000000000001E-2</v>
      </c>
      <c r="AE20" s="58">
        <f>SUM(MTN!AE20,AIRTEL!AE20)</f>
        <v>1.2999999999999999E-2</v>
      </c>
      <c r="AF20" s="58">
        <f>SUM(MTN!AF20,AIRTEL!AF20)</f>
        <v>0</v>
      </c>
      <c r="AG20" s="58">
        <f>SUM(MTN!AG20,AIRTEL!AG20)</f>
        <v>0</v>
      </c>
      <c r="AH20" s="58">
        <f>SUM(MTN!AH20,AIRTEL!AH20)</f>
        <v>3.0000000000000001E-3</v>
      </c>
      <c r="AI20" s="58">
        <f>SUM(MTN!AI20,AIRTEL!AI20)</f>
        <v>0</v>
      </c>
      <c r="AJ20" s="58">
        <f>SUM(MTN!AJ20,AIRTEL!AJ20)</f>
        <v>0</v>
      </c>
      <c r="AK20" s="58">
        <f>SUM(MTN!AK20,AIRTEL!AK20)</f>
        <v>0</v>
      </c>
      <c r="AL20" s="58">
        <f>SUM(MTN!AL20,AIRTEL!AL20)</f>
        <v>0</v>
      </c>
      <c r="AN20" s="113">
        <f>SUM(MTN!AN20,AIRTEL!AN20)</f>
        <v>0</v>
      </c>
      <c r="AO20" s="113">
        <f>SUM(MTN!AO20,AIRTEL!AO20)</f>
        <v>0</v>
      </c>
      <c r="AP20" s="113">
        <f>SUM(MTN!AP20,AIRTEL!AP20)</f>
        <v>2.9000000000000001E-2</v>
      </c>
      <c r="AQ20" s="113">
        <f>SUM(MTN!AQ20,AIRTEL!AQ20)</f>
        <v>9.2999999999999999E-2</v>
      </c>
      <c r="AS20" s="113">
        <f>SUM(MTN!AS20,AIRTEL!AS20)</f>
        <v>3.5000000000000003E-2</v>
      </c>
      <c r="AT20" s="113">
        <f>SUM(MTN!AT20,AIRTEL!AT20)</f>
        <v>3.4000000000000002E-2</v>
      </c>
      <c r="AU20" s="113">
        <f>SUM(MTN!AU20,AIRTEL!AU20)</f>
        <v>3.0000000000000001E-3</v>
      </c>
      <c r="AV20" s="113">
        <f>SUM(MTN!AV20,AIRTEL!AV20)</f>
        <v>0</v>
      </c>
      <c r="AX20" s="113">
        <f>SUM(MTN!AX20,AIRTEL!AX20)</f>
        <v>0.122</v>
      </c>
      <c r="AY20" s="113">
        <f>SUM(MTN!AY20,AIRTEL!AY20)</f>
        <v>7.2000000000000008E-2</v>
      </c>
    </row>
    <row r="21" spans="2:51" ht="16.5" thickTop="1" thickBot="1" x14ac:dyDescent="0.3">
      <c r="B21" s="18" t="s">
        <v>102</v>
      </c>
      <c r="C21" s="58">
        <f>SUM(MTN!C21,AIRTEL!C21)</f>
        <v>0</v>
      </c>
      <c r="D21" s="58">
        <f>SUM(MTN!D21,AIRTEL!D21)</f>
        <v>0</v>
      </c>
      <c r="E21" s="58">
        <f>SUM(MTN!E21,AIRTEL!E21)</f>
        <v>0</v>
      </c>
      <c r="F21" s="58">
        <f>SUM(MTN!F21,AIRTEL!F21)</f>
        <v>0</v>
      </c>
      <c r="G21" s="58">
        <f>SUM(MTN!G21,AIRTEL!G21)</f>
        <v>0</v>
      </c>
      <c r="H21" s="58">
        <f>SUM(MTN!H21,AIRTEL!H21)</f>
        <v>0</v>
      </c>
      <c r="I21" s="58">
        <f>SUM(MTN!I21,AIRTEL!I21)</f>
        <v>0</v>
      </c>
      <c r="J21" s="58">
        <f>SUM(MTN!J21,AIRTEL!J21)</f>
        <v>0</v>
      </c>
      <c r="K21" s="58">
        <f>SUM(MTN!K21,AIRTEL!K21)</f>
        <v>0</v>
      </c>
      <c r="L21" s="58">
        <f>SUM(MTN!L21,AIRTEL!L21)</f>
        <v>0</v>
      </c>
      <c r="M21" s="58">
        <f>SUM(MTN!M21,AIRTEL!M21)</f>
        <v>0</v>
      </c>
      <c r="N21" s="58">
        <f>SUM(MTN!N21,AIRTEL!N21)</f>
        <v>0</v>
      </c>
      <c r="O21" s="58">
        <f>SUM(MTN!O21,AIRTEL!O21)</f>
        <v>0</v>
      </c>
      <c r="P21" s="58">
        <f>SUM(MTN!P21,AIRTEL!P21)</f>
        <v>0</v>
      </c>
      <c r="Q21" s="58">
        <f>SUM(MTN!Q21,AIRTEL!Q21)</f>
        <v>0</v>
      </c>
      <c r="R21" s="58">
        <f>SUM(MTN!R21,AIRTEL!R21)</f>
        <v>0</v>
      </c>
      <c r="S21" s="58">
        <f>SUM(MTN!S21,AIRTEL!S21)</f>
        <v>0</v>
      </c>
      <c r="T21" s="58">
        <f>SUM(MTN!T21,AIRTEL!T21)</f>
        <v>0</v>
      </c>
      <c r="U21" s="58">
        <f>SUM(MTN!U21,AIRTEL!U21)</f>
        <v>0</v>
      </c>
      <c r="V21" s="58">
        <f>SUM(MTN!V21,AIRTEL!V21)</f>
        <v>0</v>
      </c>
      <c r="W21" s="58">
        <f>SUM(MTN!W21,AIRTEL!W21)</f>
        <v>0.59699999999999998</v>
      </c>
      <c r="X21" s="58">
        <f>SUM(MTN!X21,AIRTEL!X21)</f>
        <v>1.351</v>
      </c>
      <c r="Y21" s="58">
        <f>SUM(MTN!Y21,AIRTEL!Y21)</f>
        <v>1.7290000000000001</v>
      </c>
      <c r="Z21" s="58">
        <f>SUM(MTN!Z21,AIRTEL!Z21)</f>
        <v>0.69199999999999995</v>
      </c>
      <c r="AA21" s="58">
        <f>SUM(MTN!AA21,AIRTEL!AA21)</f>
        <v>0.88</v>
      </c>
      <c r="AB21" s="58">
        <f>SUM(MTN!AB21,AIRTEL!AB21)</f>
        <v>0.126</v>
      </c>
      <c r="AC21" s="58">
        <f>SUM(MTN!AC21,AIRTEL!AC21)</f>
        <v>0.26600000000000001</v>
      </c>
      <c r="AD21" s="58">
        <f>SUM(MTN!AD21,AIRTEL!AD21)</f>
        <v>0.33</v>
      </c>
      <c r="AE21" s="58">
        <f>SUM(MTN!AE21,AIRTEL!AE21)</f>
        <v>0.32300000000000001</v>
      </c>
      <c r="AF21" s="58">
        <f>SUM(MTN!AF21,AIRTEL!AF21)</f>
        <v>1.2999999999999999E-2</v>
      </c>
      <c r="AG21" s="58">
        <f>SUM(MTN!AG21,AIRTEL!AG21)</f>
        <v>3.5000000000000003E-2</v>
      </c>
      <c r="AH21" s="58">
        <f>SUM(MTN!AH21,AIRTEL!AH21)</f>
        <v>0</v>
      </c>
      <c r="AI21" s="58">
        <f>SUM(MTN!AI21,AIRTEL!AI21)</f>
        <v>0</v>
      </c>
      <c r="AJ21" s="58">
        <f>SUM(MTN!AJ21,AIRTEL!AJ21)</f>
        <v>0</v>
      </c>
      <c r="AK21" s="58">
        <f>SUM(MTN!AK21,AIRTEL!AK21)</f>
        <v>0</v>
      </c>
      <c r="AL21" s="58">
        <f>SUM(MTN!AL21,AIRTEL!AL21)</f>
        <v>0</v>
      </c>
      <c r="AN21" s="113">
        <f>SUM(MTN!AN21,AIRTEL!AN21)</f>
        <v>0</v>
      </c>
      <c r="AO21" s="113">
        <f>SUM(MTN!AO21,AIRTEL!AO21)</f>
        <v>0</v>
      </c>
      <c r="AP21" s="113">
        <f>SUM(MTN!AP21,AIRTEL!AP21)</f>
        <v>0.59699999999999998</v>
      </c>
      <c r="AQ21" s="113">
        <f>SUM(MTN!AQ21,AIRTEL!AQ21)</f>
        <v>3.7720000000000002</v>
      </c>
      <c r="AS21" s="113">
        <f>SUM(MTN!AS21,AIRTEL!AS21)</f>
        <v>1.272</v>
      </c>
      <c r="AT21" s="113">
        <f>SUM(MTN!AT21,AIRTEL!AT21)</f>
        <v>0.66600000000000004</v>
      </c>
      <c r="AU21" s="113">
        <f>SUM(MTN!AU21,AIRTEL!AU21)</f>
        <v>3.5000000000000003E-2</v>
      </c>
      <c r="AV21" s="113">
        <f>SUM(MTN!AV21,AIRTEL!AV21)</f>
        <v>0</v>
      </c>
      <c r="AX21" s="113">
        <f>SUM(MTN!AX21,AIRTEL!AX21)</f>
        <v>4.3689999999999998</v>
      </c>
      <c r="AY21" s="113">
        <f>SUM(MTN!AY21,AIRTEL!AY21)</f>
        <v>1.9730000000000001</v>
      </c>
    </row>
    <row r="22" spans="2:51" s="45" customFormat="1" ht="15.75" thickTop="1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N22" s="114"/>
      <c r="AO22" s="114"/>
      <c r="AP22" s="114"/>
      <c r="AQ22" s="114"/>
      <c r="AS22" s="114"/>
      <c r="AT22" s="114"/>
      <c r="AU22" s="114"/>
      <c r="AV22" s="114"/>
      <c r="AX22" s="114"/>
      <c r="AY22" s="114"/>
    </row>
    <row r="23" spans="2:51" s="45" customFormat="1" x14ac:dyDescent="0.25">
      <c r="B23" s="61" t="s">
        <v>17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N23" s="114"/>
      <c r="AO23" s="114"/>
      <c r="AP23" s="114"/>
      <c r="AQ23" s="114"/>
      <c r="AS23" s="114"/>
      <c r="AT23" s="114"/>
      <c r="AU23" s="114"/>
      <c r="AV23" s="114"/>
      <c r="AX23" s="114"/>
      <c r="AY23" s="114"/>
    </row>
    <row r="24" spans="2:51" s="45" customFormat="1" x14ac:dyDescent="0.25">
      <c r="B24" s="10" t="s">
        <v>18</v>
      </c>
      <c r="C24" s="62">
        <f>IF(ISERROR(C14/C$11),0,C14/C$11)</f>
        <v>0</v>
      </c>
      <c r="D24" s="62">
        <f>IF(ISERROR(D14/D$11),0,D14/D$11)</f>
        <v>0</v>
      </c>
      <c r="E24" s="62">
        <f t="shared" ref="E24:AL31" si="5">IF(ISERROR(E14/E$11),0,E14/E$11)</f>
        <v>0</v>
      </c>
      <c r="F24" s="62">
        <f t="shared" si="5"/>
        <v>0</v>
      </c>
      <c r="G24" s="62">
        <f t="shared" si="5"/>
        <v>0</v>
      </c>
      <c r="H24" s="62">
        <f t="shared" si="5"/>
        <v>0</v>
      </c>
      <c r="I24" s="62">
        <f t="shared" si="5"/>
        <v>0</v>
      </c>
      <c r="J24" s="62">
        <f t="shared" si="5"/>
        <v>0</v>
      </c>
      <c r="K24" s="62">
        <f t="shared" si="5"/>
        <v>0</v>
      </c>
      <c r="L24" s="62">
        <f t="shared" si="5"/>
        <v>0</v>
      </c>
      <c r="M24" s="62">
        <f t="shared" si="5"/>
        <v>0</v>
      </c>
      <c r="N24" s="62">
        <f t="shared" si="5"/>
        <v>0</v>
      </c>
      <c r="O24" s="62">
        <f t="shared" si="5"/>
        <v>0</v>
      </c>
      <c r="P24" s="62">
        <f t="shared" si="5"/>
        <v>0</v>
      </c>
      <c r="Q24" s="62">
        <f t="shared" si="5"/>
        <v>0</v>
      </c>
      <c r="R24" s="62">
        <f t="shared" si="5"/>
        <v>0</v>
      </c>
      <c r="S24" s="62">
        <f t="shared" si="5"/>
        <v>0</v>
      </c>
      <c r="T24" s="62">
        <f t="shared" si="5"/>
        <v>0</v>
      </c>
      <c r="U24" s="62">
        <f t="shared" si="5"/>
        <v>0</v>
      </c>
      <c r="V24" s="62">
        <f t="shared" si="5"/>
        <v>0</v>
      </c>
      <c r="W24" s="62">
        <f t="shared" si="5"/>
        <v>0.1561804764428929</v>
      </c>
      <c r="X24" s="62">
        <f t="shared" si="5"/>
        <v>0.15756770730739109</v>
      </c>
      <c r="Y24" s="62">
        <f t="shared" si="5"/>
        <v>0.15721364891497397</v>
      </c>
      <c r="Z24" s="62">
        <f t="shared" si="5"/>
        <v>0.15793207423225877</v>
      </c>
      <c r="AA24" s="62">
        <f t="shared" si="5"/>
        <v>0.14818785946371882</v>
      </c>
      <c r="AB24" s="62">
        <f t="shared" si="5"/>
        <v>0.15777547090652869</v>
      </c>
      <c r="AC24" s="62">
        <f t="shared" si="5"/>
        <v>0.15897298561915058</v>
      </c>
      <c r="AD24" s="62">
        <f t="shared" si="5"/>
        <v>0.16443828916205119</v>
      </c>
      <c r="AE24" s="62">
        <f t="shared" si="5"/>
        <v>0.16385393642863144</v>
      </c>
      <c r="AF24" s="62">
        <f t="shared" si="5"/>
        <v>0.16624021655387361</v>
      </c>
      <c r="AG24" s="62">
        <f t="shared" si="5"/>
        <v>0.17513264144893237</v>
      </c>
      <c r="AH24" s="62">
        <f t="shared" si="5"/>
        <v>0.16665251880239212</v>
      </c>
      <c r="AI24" s="62">
        <f t="shared" si="5"/>
        <v>0.16836654272957741</v>
      </c>
      <c r="AJ24" s="62">
        <f t="shared" si="5"/>
        <v>0.16638437771826695</v>
      </c>
      <c r="AK24" s="62">
        <f t="shared" si="5"/>
        <v>0.16508551044726177</v>
      </c>
      <c r="AL24" s="62">
        <f t="shared" si="5"/>
        <v>0</v>
      </c>
      <c r="AN24" s="62">
        <f t="shared" ref="AN24:AQ30" si="6">IF(ISERROR(AN14/AN$11),0,AN14/AN$11)</f>
        <v>0</v>
      </c>
      <c r="AO24" s="62">
        <f t="shared" si="6"/>
        <v>0</v>
      </c>
      <c r="AP24" s="62">
        <f t="shared" si="6"/>
        <v>0</v>
      </c>
      <c r="AQ24" s="62">
        <f t="shared" si="6"/>
        <v>0.15761599726619654</v>
      </c>
      <c r="AS24" s="62">
        <f t="shared" ref="AS24:AV24" si="7">IF(ISERROR(AS14/AS$11),0,AS14/AS$11)</f>
        <v>0.15542549982985623</v>
      </c>
      <c r="AT24" s="62">
        <f t="shared" si="7"/>
        <v>0.16487507498723811</v>
      </c>
      <c r="AU24" s="62">
        <f t="shared" si="7"/>
        <v>0.16996899520278216</v>
      </c>
      <c r="AV24" s="62">
        <f t="shared" si="7"/>
        <v>0.16573329871046003</v>
      </c>
      <c r="AX24" s="62">
        <f t="shared" ref="AX24:AY24" si="8">IF(ISERROR(AX14/AX$11),0,AX14/AX$11)</f>
        <v>0.19169558734052383</v>
      </c>
      <c r="AY24" s="62">
        <f t="shared" si="8"/>
        <v>0.16488494321582664</v>
      </c>
    </row>
    <row r="25" spans="2:51" s="45" customFormat="1" x14ac:dyDescent="0.25">
      <c r="B25" s="10" t="s">
        <v>19</v>
      </c>
      <c r="C25" s="62">
        <f t="shared" ref="C25:D31" si="9">IF(ISERROR(C15/C$11),0,C15/C$11)</f>
        <v>0</v>
      </c>
      <c r="D25" s="62">
        <f t="shared" si="9"/>
        <v>0</v>
      </c>
      <c r="E25" s="62">
        <f t="shared" si="5"/>
        <v>0</v>
      </c>
      <c r="F25" s="62">
        <f t="shared" si="5"/>
        <v>0</v>
      </c>
      <c r="G25" s="62">
        <f t="shared" si="5"/>
        <v>0</v>
      </c>
      <c r="H25" s="62">
        <f t="shared" si="5"/>
        <v>0</v>
      </c>
      <c r="I25" s="62">
        <f t="shared" si="5"/>
        <v>0</v>
      </c>
      <c r="J25" s="62">
        <f t="shared" si="5"/>
        <v>0</v>
      </c>
      <c r="K25" s="62">
        <f t="shared" si="5"/>
        <v>0</v>
      </c>
      <c r="L25" s="62">
        <f t="shared" si="5"/>
        <v>0</v>
      </c>
      <c r="M25" s="62">
        <f t="shared" si="5"/>
        <v>0</v>
      </c>
      <c r="N25" s="62">
        <f t="shared" si="5"/>
        <v>0</v>
      </c>
      <c r="O25" s="62">
        <f t="shared" si="5"/>
        <v>0</v>
      </c>
      <c r="P25" s="62">
        <f t="shared" si="5"/>
        <v>0</v>
      </c>
      <c r="Q25" s="62">
        <f t="shared" si="5"/>
        <v>0</v>
      </c>
      <c r="R25" s="62">
        <f t="shared" si="5"/>
        <v>0</v>
      </c>
      <c r="S25" s="62">
        <f t="shared" si="5"/>
        <v>0</v>
      </c>
      <c r="T25" s="62">
        <f t="shared" si="5"/>
        <v>0</v>
      </c>
      <c r="U25" s="62">
        <f t="shared" si="5"/>
        <v>0</v>
      </c>
      <c r="V25" s="62">
        <f t="shared" si="5"/>
        <v>0</v>
      </c>
      <c r="W25" s="62">
        <f t="shared" si="5"/>
        <v>0.1087367957101982</v>
      </c>
      <c r="X25" s="62">
        <f t="shared" si="5"/>
        <v>0.1192460568016048</v>
      </c>
      <c r="Y25" s="62">
        <f t="shared" si="5"/>
        <v>0.12855390859584509</v>
      </c>
      <c r="Z25" s="62">
        <f t="shared" si="5"/>
        <v>0.13347069703638373</v>
      </c>
      <c r="AA25" s="62">
        <f t="shared" si="5"/>
        <v>0.14088287688412832</v>
      </c>
      <c r="AB25" s="62">
        <f t="shared" si="5"/>
        <v>0.14952285416151206</v>
      </c>
      <c r="AC25" s="62">
        <f t="shared" si="5"/>
        <v>0.15344521115433438</v>
      </c>
      <c r="AD25" s="62">
        <f t="shared" si="5"/>
        <v>0.16038312034430124</v>
      </c>
      <c r="AE25" s="62">
        <f t="shared" si="5"/>
        <v>0.16139500877326154</v>
      </c>
      <c r="AF25" s="62">
        <f t="shared" si="5"/>
        <v>0.16426700770343777</v>
      </c>
      <c r="AG25" s="62">
        <f t="shared" si="5"/>
        <v>0.16978033601865097</v>
      </c>
      <c r="AH25" s="62">
        <f t="shared" si="5"/>
        <v>0.16340786225053708</v>
      </c>
      <c r="AI25" s="62">
        <f t="shared" si="5"/>
        <v>0.16555596734480293</v>
      </c>
      <c r="AJ25" s="62">
        <f t="shared" si="5"/>
        <v>0.16101182301465813</v>
      </c>
      <c r="AK25" s="62">
        <f t="shared" si="5"/>
        <v>0.15602835757460323</v>
      </c>
      <c r="AL25" s="62">
        <f t="shared" si="5"/>
        <v>0</v>
      </c>
      <c r="AN25" s="62">
        <f t="shared" si="6"/>
        <v>0</v>
      </c>
      <c r="AO25" s="62">
        <f t="shared" si="6"/>
        <v>0</v>
      </c>
      <c r="AP25" s="62">
        <f t="shared" si="6"/>
        <v>0</v>
      </c>
      <c r="AQ25" s="62">
        <f t="shared" si="6"/>
        <v>0.128188415592979</v>
      </c>
      <c r="AS25" s="62">
        <f t="shared" ref="AS25:AV25" si="10">IF(ISERROR(AS15/AS$11),0,AS15/AS$11)</f>
        <v>0.14852272668017164</v>
      </c>
      <c r="AT25" s="62">
        <f t="shared" si="10"/>
        <v>0.16210426397640346</v>
      </c>
      <c r="AU25" s="62">
        <f t="shared" si="10"/>
        <v>0.16619328571677933</v>
      </c>
      <c r="AV25" s="62">
        <f t="shared" si="10"/>
        <v>0.15851377736628325</v>
      </c>
      <c r="AX25" s="62">
        <f t="shared" ref="AX25:AY25" si="11">IF(ISERROR(AX15/AX$11),0,AX15/AX$11)</f>
        <v>0.15191548768418503</v>
      </c>
      <c r="AY25" s="62">
        <f t="shared" si="11"/>
        <v>0.1600154551408787</v>
      </c>
    </row>
    <row r="26" spans="2:51" s="45" customFormat="1" x14ac:dyDescent="0.25">
      <c r="B26" s="11" t="s">
        <v>20</v>
      </c>
      <c r="C26" s="62">
        <f t="shared" si="9"/>
        <v>0</v>
      </c>
      <c r="D26" s="62">
        <f t="shared" si="9"/>
        <v>0</v>
      </c>
      <c r="E26" s="62">
        <f t="shared" si="5"/>
        <v>0</v>
      </c>
      <c r="F26" s="62">
        <f t="shared" si="5"/>
        <v>0</v>
      </c>
      <c r="G26" s="62">
        <f t="shared" si="5"/>
        <v>0</v>
      </c>
      <c r="H26" s="62">
        <f t="shared" si="5"/>
        <v>0</v>
      </c>
      <c r="I26" s="62">
        <f t="shared" si="5"/>
        <v>0</v>
      </c>
      <c r="J26" s="62">
        <f t="shared" si="5"/>
        <v>0</v>
      </c>
      <c r="K26" s="62">
        <f t="shared" si="5"/>
        <v>0</v>
      </c>
      <c r="L26" s="62">
        <f t="shared" si="5"/>
        <v>0</v>
      </c>
      <c r="M26" s="62">
        <f t="shared" si="5"/>
        <v>0</v>
      </c>
      <c r="N26" s="62">
        <f t="shared" si="5"/>
        <v>0</v>
      </c>
      <c r="O26" s="62">
        <f t="shared" si="5"/>
        <v>0</v>
      </c>
      <c r="P26" s="62">
        <f t="shared" si="5"/>
        <v>0</v>
      </c>
      <c r="Q26" s="62">
        <f t="shared" si="5"/>
        <v>0</v>
      </c>
      <c r="R26" s="62">
        <f t="shared" si="5"/>
        <v>0</v>
      </c>
      <c r="S26" s="62">
        <f t="shared" si="5"/>
        <v>0</v>
      </c>
      <c r="T26" s="62">
        <f t="shared" si="5"/>
        <v>0</v>
      </c>
      <c r="U26" s="62">
        <f t="shared" si="5"/>
        <v>0</v>
      </c>
      <c r="V26" s="62">
        <f t="shared" si="5"/>
        <v>0</v>
      </c>
      <c r="W26" s="62">
        <f t="shared" si="5"/>
        <v>4.4351209459743073E-2</v>
      </c>
      <c r="X26" s="62">
        <f t="shared" si="5"/>
        <v>4.5843677668723361E-2</v>
      </c>
      <c r="Y26" s="62">
        <f t="shared" si="5"/>
        <v>4.740234913786897E-2</v>
      </c>
      <c r="Z26" s="62">
        <f t="shared" si="5"/>
        <v>5.3832209603654341E-2</v>
      </c>
      <c r="AA26" s="62">
        <f t="shared" si="5"/>
        <v>5.3501471716855861E-2</v>
      </c>
      <c r="AB26" s="62">
        <f t="shared" si="5"/>
        <v>5.9499187813982501E-2</v>
      </c>
      <c r="AC26" s="62">
        <f t="shared" si="5"/>
        <v>6.081519053580238E-2</v>
      </c>
      <c r="AD26" s="62">
        <f t="shared" si="5"/>
        <v>6.2323033965082833E-2</v>
      </c>
      <c r="AE26" s="62">
        <f t="shared" si="5"/>
        <v>6.3147469051083926E-2</v>
      </c>
      <c r="AF26" s="62">
        <f t="shared" si="5"/>
        <v>6.3887188207704088E-2</v>
      </c>
      <c r="AG26" s="62">
        <f t="shared" si="5"/>
        <v>6.6676110723041776E-2</v>
      </c>
      <c r="AH26" s="62">
        <f t="shared" si="5"/>
        <v>6.5705998297057297E-2</v>
      </c>
      <c r="AI26" s="62">
        <f t="shared" si="5"/>
        <v>6.6814713286490454E-2</v>
      </c>
      <c r="AJ26" s="62">
        <f t="shared" si="5"/>
        <v>6.0683908788815917E-2</v>
      </c>
      <c r="AK26" s="62">
        <f t="shared" si="5"/>
        <v>5.7905391347351176E-2</v>
      </c>
      <c r="AL26" s="62">
        <f t="shared" si="5"/>
        <v>0</v>
      </c>
      <c r="AN26" s="62">
        <f t="shared" si="6"/>
        <v>0</v>
      </c>
      <c r="AO26" s="62">
        <f t="shared" si="6"/>
        <v>0</v>
      </c>
      <c r="AP26" s="62">
        <f t="shared" si="6"/>
        <v>0</v>
      </c>
      <c r="AQ26" s="62">
        <f t="shared" si="6"/>
        <v>4.9746372575460843E-2</v>
      </c>
      <c r="AS26" s="62">
        <f t="shared" ref="AS26:AV26" si="12">IF(ISERROR(AS16/AS$11),0,AS16/AS$11)</f>
        <v>5.8251938234202237E-2</v>
      </c>
      <c r="AT26" s="62">
        <f t="shared" si="12"/>
        <v>6.3159301549689822E-2</v>
      </c>
      <c r="AU26" s="62">
        <f t="shared" si="12"/>
        <v>6.6396536871495049E-2</v>
      </c>
      <c r="AV26" s="62">
        <f t="shared" si="12"/>
        <v>5.9291130312256801E-2</v>
      </c>
      <c r="AX26" s="62">
        <f t="shared" ref="AX26:AY26" si="13">IF(ISERROR(AX16/AX$11),0,AX16/AX$11)</f>
        <v>5.9424093325924403E-2</v>
      </c>
      <c r="AY26" s="62">
        <f t="shared" si="13"/>
        <v>6.2400389759839796E-2</v>
      </c>
    </row>
    <row r="27" spans="2:51" s="45" customFormat="1" x14ac:dyDescent="0.25">
      <c r="B27" s="18" t="s">
        <v>21</v>
      </c>
      <c r="C27" s="62">
        <f t="shared" si="9"/>
        <v>0</v>
      </c>
      <c r="D27" s="62">
        <f t="shared" si="9"/>
        <v>0</v>
      </c>
      <c r="E27" s="62">
        <f t="shared" si="5"/>
        <v>0</v>
      </c>
      <c r="F27" s="62">
        <f t="shared" si="5"/>
        <v>0</v>
      </c>
      <c r="G27" s="62">
        <f t="shared" si="5"/>
        <v>0</v>
      </c>
      <c r="H27" s="62">
        <f t="shared" si="5"/>
        <v>0</v>
      </c>
      <c r="I27" s="62">
        <f t="shared" si="5"/>
        <v>0</v>
      </c>
      <c r="J27" s="62">
        <f t="shared" si="5"/>
        <v>0</v>
      </c>
      <c r="K27" s="62">
        <f t="shared" si="5"/>
        <v>0</v>
      </c>
      <c r="L27" s="62">
        <f t="shared" si="5"/>
        <v>0</v>
      </c>
      <c r="M27" s="62">
        <f t="shared" si="5"/>
        <v>0</v>
      </c>
      <c r="N27" s="62">
        <f t="shared" si="5"/>
        <v>0</v>
      </c>
      <c r="O27" s="62">
        <f t="shared" si="5"/>
        <v>0</v>
      </c>
      <c r="P27" s="62">
        <f t="shared" si="5"/>
        <v>0</v>
      </c>
      <c r="Q27" s="62">
        <f t="shared" si="5"/>
        <v>0</v>
      </c>
      <c r="R27" s="62">
        <f t="shared" si="5"/>
        <v>0</v>
      </c>
      <c r="S27" s="62">
        <f t="shared" si="5"/>
        <v>0</v>
      </c>
      <c r="T27" s="62">
        <f t="shared" si="5"/>
        <v>0</v>
      </c>
      <c r="U27" s="62">
        <f t="shared" si="5"/>
        <v>0</v>
      </c>
      <c r="V27" s="62">
        <f t="shared" si="5"/>
        <v>0</v>
      </c>
      <c r="W27" s="62">
        <f t="shared" si="5"/>
        <v>0</v>
      </c>
      <c r="X27" s="62">
        <f t="shared" si="5"/>
        <v>0</v>
      </c>
      <c r="Y27" s="62">
        <f t="shared" si="5"/>
        <v>0</v>
      </c>
      <c r="Z27" s="62">
        <f t="shared" si="5"/>
        <v>0</v>
      </c>
      <c r="AA27" s="62">
        <f t="shared" si="5"/>
        <v>0</v>
      </c>
      <c r="AB27" s="62">
        <f t="shared" si="5"/>
        <v>0</v>
      </c>
      <c r="AC27" s="62">
        <f t="shared" si="5"/>
        <v>0</v>
      </c>
      <c r="AD27" s="62">
        <f t="shared" si="5"/>
        <v>0</v>
      </c>
      <c r="AE27" s="62">
        <f t="shared" si="5"/>
        <v>0</v>
      </c>
      <c r="AF27" s="62">
        <f t="shared" si="5"/>
        <v>0</v>
      </c>
      <c r="AG27" s="62">
        <f t="shared" si="5"/>
        <v>0</v>
      </c>
      <c r="AH27" s="62">
        <f t="shared" si="5"/>
        <v>0</v>
      </c>
      <c r="AI27" s="62">
        <f t="shared" si="5"/>
        <v>0</v>
      </c>
      <c r="AJ27" s="62">
        <f t="shared" si="5"/>
        <v>0</v>
      </c>
      <c r="AK27" s="62">
        <f t="shared" si="5"/>
        <v>0</v>
      </c>
      <c r="AL27" s="62">
        <f t="shared" si="5"/>
        <v>0</v>
      </c>
      <c r="AN27" s="62">
        <f t="shared" si="6"/>
        <v>0</v>
      </c>
      <c r="AO27" s="62">
        <f t="shared" si="6"/>
        <v>0</v>
      </c>
      <c r="AP27" s="62">
        <f t="shared" si="6"/>
        <v>0</v>
      </c>
      <c r="AQ27" s="62">
        <f t="shared" si="6"/>
        <v>0</v>
      </c>
      <c r="AS27" s="62">
        <f t="shared" ref="AS27:AV27" si="14">IF(ISERROR(AS17/AS$11),0,AS17/AS$11)</f>
        <v>0</v>
      </c>
      <c r="AT27" s="62">
        <f t="shared" si="14"/>
        <v>0</v>
      </c>
      <c r="AU27" s="62">
        <f t="shared" si="14"/>
        <v>0</v>
      </c>
      <c r="AV27" s="62">
        <f t="shared" si="14"/>
        <v>0</v>
      </c>
      <c r="AX27" s="62">
        <f t="shared" ref="AX27:AY27" si="15">IF(ISERROR(AX17/AX$11),0,AX17/AX$11)</f>
        <v>0</v>
      </c>
      <c r="AY27" s="62">
        <f t="shared" si="15"/>
        <v>0</v>
      </c>
    </row>
    <row r="28" spans="2:51" s="45" customFormat="1" x14ac:dyDescent="0.25">
      <c r="B28" s="18" t="s">
        <v>22</v>
      </c>
      <c r="C28" s="62">
        <f t="shared" si="9"/>
        <v>0</v>
      </c>
      <c r="D28" s="62">
        <f t="shared" si="9"/>
        <v>0</v>
      </c>
      <c r="E28" s="62">
        <f t="shared" si="5"/>
        <v>0</v>
      </c>
      <c r="F28" s="62">
        <f t="shared" si="5"/>
        <v>0</v>
      </c>
      <c r="G28" s="62">
        <f t="shared" si="5"/>
        <v>0</v>
      </c>
      <c r="H28" s="62">
        <f t="shared" si="5"/>
        <v>0</v>
      </c>
      <c r="I28" s="62">
        <f t="shared" si="5"/>
        <v>0</v>
      </c>
      <c r="J28" s="62">
        <f t="shared" si="5"/>
        <v>0</v>
      </c>
      <c r="K28" s="62">
        <f t="shared" si="5"/>
        <v>0</v>
      </c>
      <c r="L28" s="62">
        <f t="shared" si="5"/>
        <v>0</v>
      </c>
      <c r="M28" s="62">
        <f t="shared" si="5"/>
        <v>0</v>
      </c>
      <c r="N28" s="62">
        <f t="shared" si="5"/>
        <v>0</v>
      </c>
      <c r="O28" s="62">
        <f t="shared" si="5"/>
        <v>0</v>
      </c>
      <c r="P28" s="62">
        <f t="shared" si="5"/>
        <v>0</v>
      </c>
      <c r="Q28" s="62">
        <f t="shared" si="5"/>
        <v>0</v>
      </c>
      <c r="R28" s="62">
        <f t="shared" si="5"/>
        <v>0</v>
      </c>
      <c r="S28" s="62">
        <f t="shared" si="5"/>
        <v>0</v>
      </c>
      <c r="T28" s="62">
        <f t="shared" si="5"/>
        <v>0</v>
      </c>
      <c r="U28" s="62">
        <f t="shared" si="5"/>
        <v>0</v>
      </c>
      <c r="V28" s="62">
        <f t="shared" si="5"/>
        <v>0</v>
      </c>
      <c r="W28" s="62">
        <f t="shared" si="5"/>
        <v>0.3114291724872435</v>
      </c>
      <c r="X28" s="62">
        <f t="shared" si="5"/>
        <v>0.30836716241031337</v>
      </c>
      <c r="Y28" s="62">
        <f t="shared" si="5"/>
        <v>0.30744137431311264</v>
      </c>
      <c r="Z28" s="62">
        <f t="shared" si="5"/>
        <v>0.305403230926868</v>
      </c>
      <c r="AA28" s="62">
        <f t="shared" si="5"/>
        <v>0.30975967742239802</v>
      </c>
      <c r="AB28" s="62">
        <f t="shared" si="5"/>
        <v>0.29883653008315492</v>
      </c>
      <c r="AC28" s="62">
        <f t="shared" si="5"/>
        <v>0.29597275534514073</v>
      </c>
      <c r="AD28" s="62">
        <f t="shared" si="5"/>
        <v>0.28884299751322856</v>
      </c>
      <c r="AE28" s="62">
        <f t="shared" si="5"/>
        <v>0.28819609182956946</v>
      </c>
      <c r="AF28" s="62">
        <f t="shared" si="5"/>
        <v>0.28246709237572282</v>
      </c>
      <c r="AG28" s="62">
        <f t="shared" si="5"/>
        <v>0.27982928587093031</v>
      </c>
      <c r="AH28" s="62">
        <f t="shared" si="5"/>
        <v>0.27927893041787538</v>
      </c>
      <c r="AI28" s="62">
        <f t="shared" si="5"/>
        <v>0.2760105558237595</v>
      </c>
      <c r="AJ28" s="62">
        <f t="shared" si="5"/>
        <v>0.27951206061662831</v>
      </c>
      <c r="AK28" s="62">
        <f t="shared" si="5"/>
        <v>0.28230212501741697</v>
      </c>
      <c r="AL28" s="62">
        <f t="shared" si="5"/>
        <v>0</v>
      </c>
      <c r="AN28" s="62">
        <f t="shared" si="6"/>
        <v>0</v>
      </c>
      <c r="AO28" s="62">
        <f t="shared" si="6"/>
        <v>0</v>
      </c>
      <c r="AP28" s="62">
        <f t="shared" si="6"/>
        <v>0</v>
      </c>
      <c r="AQ28" s="62">
        <f t="shared" si="6"/>
        <v>0.30681315151395899</v>
      </c>
      <c r="AS28" s="62">
        <f t="shared" ref="AS28:AV28" si="16">IF(ISERROR(AS18/AS$11),0,AS18/AS$11)</f>
        <v>0.30092446172589848</v>
      </c>
      <c r="AT28" s="62">
        <f t="shared" si="16"/>
        <v>0.28636566921573803</v>
      </c>
      <c r="AU28" s="62">
        <f t="shared" si="16"/>
        <v>0.27834197515478559</v>
      </c>
      <c r="AV28" s="62">
        <f t="shared" si="16"/>
        <v>0.28091062720024629</v>
      </c>
      <c r="AX28" s="62">
        <f t="shared" ref="AX28:AY28" si="17">IF(ISERROR(AX18/AX$11),0,AX18/AX$11)</f>
        <v>0.37476901115325895</v>
      </c>
      <c r="AY28" s="62">
        <f t="shared" si="17"/>
        <v>0.2853803947816696</v>
      </c>
    </row>
    <row r="29" spans="2:51" s="45" customFormat="1" x14ac:dyDescent="0.25">
      <c r="B29" s="18" t="s">
        <v>23</v>
      </c>
      <c r="C29" s="62">
        <f t="shared" si="9"/>
        <v>0</v>
      </c>
      <c r="D29" s="62">
        <f t="shared" si="9"/>
        <v>0</v>
      </c>
      <c r="E29" s="62">
        <f t="shared" si="5"/>
        <v>0</v>
      </c>
      <c r="F29" s="62">
        <f t="shared" si="5"/>
        <v>0</v>
      </c>
      <c r="G29" s="62">
        <f t="shared" si="5"/>
        <v>0</v>
      </c>
      <c r="H29" s="62">
        <f t="shared" si="5"/>
        <v>0</v>
      </c>
      <c r="I29" s="62">
        <f t="shared" si="5"/>
        <v>0</v>
      </c>
      <c r="J29" s="62">
        <f t="shared" si="5"/>
        <v>0</v>
      </c>
      <c r="K29" s="62">
        <f t="shared" si="5"/>
        <v>0</v>
      </c>
      <c r="L29" s="62">
        <f t="shared" si="5"/>
        <v>0</v>
      </c>
      <c r="M29" s="62">
        <f t="shared" si="5"/>
        <v>0</v>
      </c>
      <c r="N29" s="62">
        <f t="shared" si="5"/>
        <v>0</v>
      </c>
      <c r="O29" s="62">
        <f t="shared" si="5"/>
        <v>0</v>
      </c>
      <c r="P29" s="62">
        <f t="shared" si="5"/>
        <v>0</v>
      </c>
      <c r="Q29" s="62">
        <f t="shared" si="5"/>
        <v>0</v>
      </c>
      <c r="R29" s="62">
        <f t="shared" si="5"/>
        <v>0</v>
      </c>
      <c r="S29" s="62">
        <f t="shared" si="5"/>
        <v>0</v>
      </c>
      <c r="T29" s="62">
        <f t="shared" si="5"/>
        <v>0</v>
      </c>
      <c r="U29" s="62">
        <f t="shared" si="5"/>
        <v>0</v>
      </c>
      <c r="V29" s="62">
        <f t="shared" si="5"/>
        <v>0</v>
      </c>
      <c r="W29" s="62">
        <f t="shared" si="5"/>
        <v>0.37922595845499185</v>
      </c>
      <c r="X29" s="62">
        <f t="shared" si="5"/>
        <v>0.36883689830066657</v>
      </c>
      <c r="Y29" s="62">
        <f t="shared" si="5"/>
        <v>0.35923582287328371</v>
      </c>
      <c r="Z29" s="62">
        <f t="shared" si="5"/>
        <v>0.34931648027420109</v>
      </c>
      <c r="AA29" s="62">
        <f t="shared" si="5"/>
        <v>0.34761694275687233</v>
      </c>
      <c r="AB29" s="62">
        <f t="shared" si="5"/>
        <v>0.33435853440764213</v>
      </c>
      <c r="AC29" s="62">
        <f t="shared" si="5"/>
        <v>0.33078213181524513</v>
      </c>
      <c r="AD29" s="62">
        <f t="shared" si="5"/>
        <v>0.32399852369190585</v>
      </c>
      <c r="AE29" s="62">
        <f t="shared" si="5"/>
        <v>0.32339563362701551</v>
      </c>
      <c r="AF29" s="62">
        <f t="shared" si="5"/>
        <v>0.32313804984018013</v>
      </c>
      <c r="AG29" s="62">
        <f t="shared" si="5"/>
        <v>0.30858053239420175</v>
      </c>
      <c r="AH29" s="62">
        <f t="shared" si="5"/>
        <v>0.32495460059413867</v>
      </c>
      <c r="AI29" s="62">
        <f t="shared" si="5"/>
        <v>0.32325222081536981</v>
      </c>
      <c r="AJ29" s="62">
        <f t="shared" si="5"/>
        <v>0.33240782986163075</v>
      </c>
      <c r="AK29" s="62">
        <f t="shared" si="5"/>
        <v>0.33867861561336687</v>
      </c>
      <c r="AL29" s="62">
        <f t="shared" si="5"/>
        <v>0</v>
      </c>
      <c r="AN29" s="62">
        <f t="shared" si="6"/>
        <v>0</v>
      </c>
      <c r="AO29" s="62">
        <f t="shared" si="6"/>
        <v>0</v>
      </c>
      <c r="AP29" s="62">
        <f t="shared" si="6"/>
        <v>0</v>
      </c>
      <c r="AQ29" s="62">
        <f t="shared" si="6"/>
        <v>0.35753315134780922</v>
      </c>
      <c r="AS29" s="62">
        <f t="shared" ref="AS29:AV29" si="18">IF(ISERROR(AS19/AS$11),0,AS19/AS$11)</f>
        <v>0.33685338856879588</v>
      </c>
      <c r="AT29" s="62">
        <f t="shared" si="18"/>
        <v>0.32348720857969115</v>
      </c>
      <c r="AU29" s="62">
        <f t="shared" si="18"/>
        <v>0.31909882453767385</v>
      </c>
      <c r="AV29" s="62">
        <f t="shared" si="18"/>
        <v>0.33555116641075367</v>
      </c>
      <c r="AX29" s="62">
        <f t="shared" ref="AX29:AY29" si="19">IF(ISERROR(AX19/AX$11),0,AX19/AX$11)</f>
        <v>0.44028270816847614</v>
      </c>
      <c r="AY29" s="62">
        <f t="shared" si="19"/>
        <v>0.327312216622753</v>
      </c>
    </row>
    <row r="30" spans="2:51" s="45" customFormat="1" x14ac:dyDescent="0.25">
      <c r="B30" s="18" t="s">
        <v>24</v>
      </c>
      <c r="C30" s="62">
        <f t="shared" si="9"/>
        <v>0</v>
      </c>
      <c r="D30" s="62">
        <f t="shared" si="9"/>
        <v>0</v>
      </c>
      <c r="E30" s="62">
        <f t="shared" si="5"/>
        <v>0</v>
      </c>
      <c r="F30" s="62">
        <f t="shared" si="5"/>
        <v>0</v>
      </c>
      <c r="G30" s="62">
        <f t="shared" si="5"/>
        <v>0</v>
      </c>
      <c r="H30" s="62">
        <f t="shared" si="5"/>
        <v>0</v>
      </c>
      <c r="I30" s="62">
        <f t="shared" si="5"/>
        <v>0</v>
      </c>
      <c r="J30" s="62">
        <f t="shared" si="5"/>
        <v>0</v>
      </c>
      <c r="K30" s="62">
        <f t="shared" si="5"/>
        <v>0</v>
      </c>
      <c r="L30" s="62">
        <f t="shared" si="5"/>
        <v>0</v>
      </c>
      <c r="M30" s="62">
        <f t="shared" si="5"/>
        <v>0</v>
      </c>
      <c r="N30" s="62">
        <f t="shared" si="5"/>
        <v>0</v>
      </c>
      <c r="O30" s="62">
        <f t="shared" si="5"/>
        <v>0</v>
      </c>
      <c r="P30" s="62">
        <f t="shared" si="5"/>
        <v>0</v>
      </c>
      <c r="Q30" s="62">
        <f t="shared" si="5"/>
        <v>0</v>
      </c>
      <c r="R30" s="62">
        <f t="shared" si="5"/>
        <v>0</v>
      </c>
      <c r="S30" s="62">
        <f t="shared" si="5"/>
        <v>0</v>
      </c>
      <c r="T30" s="62">
        <f t="shared" si="5"/>
        <v>0</v>
      </c>
      <c r="U30" s="62">
        <f t="shared" si="5"/>
        <v>0</v>
      </c>
      <c r="V30" s="62">
        <f t="shared" si="5"/>
        <v>0</v>
      </c>
      <c r="W30" s="62">
        <f t="shared" si="5"/>
        <v>3.5387154999643679E-6</v>
      </c>
      <c r="X30" s="62">
        <f t="shared" si="5"/>
        <v>3.2045700373302368E-6</v>
      </c>
      <c r="Y30" s="62">
        <f t="shared" si="5"/>
        <v>2.0071985120201083E-6</v>
      </c>
      <c r="Z30" s="62">
        <f t="shared" si="5"/>
        <v>2.3584948110941861E-6</v>
      </c>
      <c r="AA30" s="62">
        <f t="shared" si="5"/>
        <v>8.576271959758759E-7</v>
      </c>
      <c r="AB30" s="62">
        <f t="shared" si="5"/>
        <v>6.4544584171516479E-7</v>
      </c>
      <c r="AC30" s="62">
        <f t="shared" si="5"/>
        <v>3.4235125041440544E-7</v>
      </c>
      <c r="AD30" s="62">
        <f t="shared" si="5"/>
        <v>8.3972020522761819E-7</v>
      </c>
      <c r="AE30" s="62">
        <f t="shared" si="5"/>
        <v>4.5888028480510769E-7</v>
      </c>
      <c r="AF30" s="62">
        <f t="shared" si="5"/>
        <v>0</v>
      </c>
      <c r="AG30" s="62">
        <f t="shared" si="5"/>
        <v>0</v>
      </c>
      <c r="AH30" s="62">
        <f t="shared" si="5"/>
        <v>8.9637999627643772E-8</v>
      </c>
      <c r="AI30" s="62">
        <f t="shared" si="5"/>
        <v>0</v>
      </c>
      <c r="AJ30" s="62">
        <f t="shared" si="5"/>
        <v>0</v>
      </c>
      <c r="AK30" s="62">
        <f t="shared" si="5"/>
        <v>0</v>
      </c>
      <c r="AL30" s="62">
        <f t="shared" si="5"/>
        <v>0</v>
      </c>
      <c r="AN30" s="62">
        <f t="shared" si="6"/>
        <v>0</v>
      </c>
      <c r="AO30" s="62">
        <f t="shared" si="6"/>
        <v>0</v>
      </c>
      <c r="AP30" s="62">
        <f t="shared" si="6"/>
        <v>0</v>
      </c>
      <c r="AQ30" s="62">
        <f t="shared" si="6"/>
        <v>2.4762712637479987E-6</v>
      </c>
      <c r="AS30" s="62">
        <f t="shared" ref="AS30:AV30" si="20">IF(ISERROR(AS20/AS$11),0,AS20/AS$11)</f>
        <v>5.8873269903833036E-7</v>
      </c>
      <c r="AT30" s="62">
        <f t="shared" si="20"/>
        <v>4.1196786020621909E-7</v>
      </c>
      <c r="AU30" s="62">
        <f t="shared" si="20"/>
        <v>3.0198669796629724E-8</v>
      </c>
      <c r="AV30" s="62">
        <f t="shared" si="20"/>
        <v>0</v>
      </c>
      <c r="AX30" s="62">
        <f t="shared" ref="AX30:AY30" si="21">IF(ISERROR(AX20/AX$11),0,AX20/AX$11)</f>
        <v>3.2484418728737187E-6</v>
      </c>
      <c r="AY30" s="62">
        <f t="shared" si="21"/>
        <v>2.3238850382930529E-7</v>
      </c>
    </row>
    <row r="31" spans="2:51" x14ac:dyDescent="0.25">
      <c r="B31" s="18" t="s">
        <v>25</v>
      </c>
      <c r="C31" s="62">
        <f t="shared" si="9"/>
        <v>0</v>
      </c>
      <c r="D31" s="62">
        <f t="shared" si="9"/>
        <v>0</v>
      </c>
      <c r="E31" s="62">
        <f t="shared" si="5"/>
        <v>0</v>
      </c>
      <c r="F31" s="62">
        <f t="shared" si="5"/>
        <v>0</v>
      </c>
      <c r="G31" s="62">
        <f t="shared" si="5"/>
        <v>0</v>
      </c>
      <c r="H31" s="62">
        <f t="shared" si="5"/>
        <v>0</v>
      </c>
      <c r="I31" s="62">
        <f t="shared" si="5"/>
        <v>0</v>
      </c>
      <c r="J31" s="62">
        <f t="shared" si="5"/>
        <v>0</v>
      </c>
      <c r="K31" s="62">
        <f t="shared" si="5"/>
        <v>0</v>
      </c>
      <c r="L31" s="62">
        <f t="shared" si="5"/>
        <v>0</v>
      </c>
      <c r="M31" s="62">
        <f t="shared" si="5"/>
        <v>0</v>
      </c>
      <c r="N31" s="62">
        <f t="shared" si="5"/>
        <v>0</v>
      </c>
      <c r="O31" s="62">
        <f t="shared" si="5"/>
        <v>0</v>
      </c>
      <c r="P31" s="62">
        <f t="shared" si="5"/>
        <v>0</v>
      </c>
      <c r="Q31" s="62">
        <f t="shared" si="5"/>
        <v>0</v>
      </c>
      <c r="R31" s="62">
        <f t="shared" si="5"/>
        <v>0</v>
      </c>
      <c r="S31" s="62">
        <f t="shared" si="5"/>
        <v>0</v>
      </c>
      <c r="T31" s="62">
        <f t="shared" si="5"/>
        <v>0</v>
      </c>
      <c r="U31" s="62">
        <f t="shared" si="5"/>
        <v>0</v>
      </c>
      <c r="V31" s="62">
        <f t="shared" ref="V31:AL31" si="22">IF(ISERROR(V21/V$11),0,V21/V$11)</f>
        <v>0</v>
      </c>
      <c r="W31" s="62">
        <f t="shared" si="22"/>
        <v>7.2848729430300955E-5</v>
      </c>
      <c r="X31" s="62">
        <f t="shared" si="22"/>
        <v>1.3529294126353594E-4</v>
      </c>
      <c r="Y31" s="62">
        <f t="shared" si="22"/>
        <v>1.5088896640359859E-4</v>
      </c>
      <c r="Z31" s="62">
        <f t="shared" si="22"/>
        <v>4.2949431823083596E-5</v>
      </c>
      <c r="AA31" s="62">
        <f t="shared" si="22"/>
        <v>5.0314128830584716E-5</v>
      </c>
      <c r="AB31" s="62">
        <f t="shared" si="22"/>
        <v>6.7771813380092301E-6</v>
      </c>
      <c r="AC31" s="62">
        <f t="shared" si="22"/>
        <v>1.1383179076278982E-5</v>
      </c>
      <c r="AD31" s="62">
        <f t="shared" si="22"/>
        <v>1.3195603225005428E-5</v>
      </c>
      <c r="AE31" s="62">
        <f t="shared" si="22"/>
        <v>1.1401410153234599E-5</v>
      </c>
      <c r="AF31" s="62">
        <f t="shared" si="22"/>
        <v>4.453190815698155E-7</v>
      </c>
      <c r="AG31" s="62">
        <f t="shared" si="22"/>
        <v>1.0935442428160626E-6</v>
      </c>
      <c r="AH31" s="62">
        <f t="shared" si="22"/>
        <v>0</v>
      </c>
      <c r="AI31" s="62">
        <f t="shared" si="22"/>
        <v>0</v>
      </c>
      <c r="AJ31" s="62">
        <f t="shared" si="22"/>
        <v>0</v>
      </c>
      <c r="AK31" s="62">
        <f t="shared" si="22"/>
        <v>0</v>
      </c>
      <c r="AL31" s="62">
        <f t="shared" si="22"/>
        <v>0</v>
      </c>
      <c r="AN31" s="62">
        <f t="shared" ref="AN31:AQ31" si="23">IF(ISERROR(AN21/AN$11),0,AN21/AN$11)</f>
        <v>0</v>
      </c>
      <c r="AO31" s="62">
        <f t="shared" si="23"/>
        <v>0</v>
      </c>
      <c r="AP31" s="62">
        <f t="shared" si="23"/>
        <v>0</v>
      </c>
      <c r="AQ31" s="62">
        <f t="shared" si="23"/>
        <v>1.0043543233180055E-4</v>
      </c>
      <c r="AS31" s="62">
        <f t="shared" ref="AS31:AV31" si="24">IF(ISERROR(AS21/AS$11),0,AS21/AS$11)</f>
        <v>2.1396228376478749E-5</v>
      </c>
      <c r="AT31" s="62">
        <f t="shared" si="24"/>
        <v>8.0697233793335847E-6</v>
      </c>
      <c r="AU31" s="62">
        <f t="shared" si="24"/>
        <v>3.5231781429401348E-7</v>
      </c>
      <c r="AV31" s="62">
        <f t="shared" si="24"/>
        <v>0</v>
      </c>
      <c r="AX31" s="62">
        <f t="shared" ref="AX31:AY31" si="25">IF(ISERROR(AX21/AX$11),0,AX21/AX$11)</f>
        <v>1.1633149625069899E-4</v>
      </c>
      <c r="AY31" s="62">
        <f t="shared" si="25"/>
        <v>6.3680905285447121E-6</v>
      </c>
    </row>
    <row r="32" spans="2:51" x14ac:dyDescent="0.25"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N32" s="112"/>
    </row>
    <row r="33" spans="1:51" s="17" customFormat="1" x14ac:dyDescent="0.25">
      <c r="A33" s="45"/>
      <c r="B33" s="78" t="s">
        <v>50</v>
      </c>
      <c r="C33" s="16">
        <f>SUM(C36:C43)</f>
        <v>0</v>
      </c>
      <c r="D33" s="16">
        <f t="shared" ref="D33:AL33" si="26">SUM(D36:D43)</f>
        <v>0</v>
      </c>
      <c r="E33" s="16">
        <f t="shared" si="26"/>
        <v>0</v>
      </c>
      <c r="F33" s="16">
        <f t="shared" si="26"/>
        <v>0</v>
      </c>
      <c r="G33" s="16">
        <f t="shared" si="26"/>
        <v>0</v>
      </c>
      <c r="H33" s="16">
        <f t="shared" si="26"/>
        <v>0</v>
      </c>
      <c r="I33" s="16">
        <f t="shared" si="26"/>
        <v>0</v>
      </c>
      <c r="J33" s="16">
        <f t="shared" si="26"/>
        <v>0</v>
      </c>
      <c r="K33" s="16">
        <f t="shared" si="26"/>
        <v>0</v>
      </c>
      <c r="L33" s="16">
        <f t="shared" si="26"/>
        <v>0</v>
      </c>
      <c r="M33" s="16">
        <f t="shared" si="26"/>
        <v>0</v>
      </c>
      <c r="N33" s="16">
        <f t="shared" si="26"/>
        <v>0</v>
      </c>
      <c r="O33" s="16">
        <f t="shared" si="26"/>
        <v>0</v>
      </c>
      <c r="P33" s="16">
        <f t="shared" si="26"/>
        <v>0</v>
      </c>
      <c r="Q33" s="16">
        <f t="shared" si="26"/>
        <v>0</v>
      </c>
      <c r="R33" s="16">
        <f t="shared" si="26"/>
        <v>0</v>
      </c>
      <c r="S33" s="16">
        <f t="shared" si="26"/>
        <v>0</v>
      </c>
      <c r="T33" s="16">
        <f t="shared" si="26"/>
        <v>0</v>
      </c>
      <c r="U33" s="16">
        <f t="shared" si="26"/>
        <v>0</v>
      </c>
      <c r="V33" s="16">
        <f t="shared" si="26"/>
        <v>0</v>
      </c>
      <c r="W33" s="16">
        <f t="shared" si="26"/>
        <v>33333850.435999997</v>
      </c>
      <c r="X33" s="16">
        <f t="shared" si="26"/>
        <v>45001984.357999995</v>
      </c>
      <c r="Y33" s="16">
        <f t="shared" si="26"/>
        <v>50532858.364</v>
      </c>
      <c r="Z33" s="16">
        <f t="shared" si="26"/>
        <v>66783745.765000001</v>
      </c>
      <c r="AA33" s="16">
        <f t="shared" si="26"/>
        <v>63879906.2290999</v>
      </c>
      <c r="AB33" s="16">
        <f t="shared" si="26"/>
        <v>63487395.452</v>
      </c>
      <c r="AC33" s="16">
        <f t="shared" si="26"/>
        <v>80160336.912402034</v>
      </c>
      <c r="AD33" s="16">
        <f t="shared" si="26"/>
        <v>85789674.788000003</v>
      </c>
      <c r="AE33" s="16">
        <f t="shared" si="26"/>
        <v>94043255.999955237</v>
      </c>
      <c r="AF33" s="16">
        <f t="shared" si="26"/>
        <v>95075024.99869822</v>
      </c>
      <c r="AG33" s="16">
        <f t="shared" si="26"/>
        <v>108046934.53494279</v>
      </c>
      <c r="AH33" s="16">
        <f t="shared" si="26"/>
        <v>108540239.00434838</v>
      </c>
      <c r="AI33" s="16">
        <f t="shared" si="26"/>
        <v>110719490.90519463</v>
      </c>
      <c r="AJ33" s="16">
        <f t="shared" si="26"/>
        <v>102000601.65964086</v>
      </c>
      <c r="AK33" s="16">
        <f t="shared" si="26"/>
        <v>95265323.489743471</v>
      </c>
      <c r="AL33" s="16">
        <f t="shared" si="26"/>
        <v>0</v>
      </c>
      <c r="AM33" s="54"/>
      <c r="AN33" s="36">
        <f>SUM(O33:Q33)</f>
        <v>0</v>
      </c>
      <c r="AO33" s="36">
        <f>SUM(R33:T33)</f>
        <v>0</v>
      </c>
      <c r="AP33" s="36">
        <f>SUM(U33:V33)</f>
        <v>0</v>
      </c>
      <c r="AQ33" s="36">
        <f>SUM(X33:Z33)</f>
        <v>162318588.48699999</v>
      </c>
      <c r="AR33" s="54"/>
      <c r="AS33" s="36">
        <f>SUM(T33:V33)</f>
        <v>0</v>
      </c>
      <c r="AT33" s="36">
        <f>SUM(W33:Y33)</f>
        <v>128868693.15799999</v>
      </c>
      <c r="AU33" s="36">
        <f>SUM(Z33:AA33)</f>
        <v>130663651.9940999</v>
      </c>
      <c r="AV33" s="36">
        <f>SUM(AC33:AE33)</f>
        <v>259993267.70035726</v>
      </c>
      <c r="AW33" s="54"/>
      <c r="AX33" s="36">
        <f t="shared" ref="AX33:AY33" si="27">SUM(AE33:AG33)</f>
        <v>297165215.53359628</v>
      </c>
      <c r="AY33" s="36">
        <f t="shared" si="27"/>
        <v>311662198.53798938</v>
      </c>
    </row>
    <row r="34" spans="1:51" x14ac:dyDescent="0.25">
      <c r="B34" s="55" t="s">
        <v>15</v>
      </c>
      <c r="C34" s="12"/>
      <c r="D34" s="57">
        <f t="shared" ref="D34:AL34" si="28">IF(ISERROR(D33/C33-1),0,D33/C33-1)</f>
        <v>0</v>
      </c>
      <c r="E34" s="57">
        <f t="shared" si="28"/>
        <v>0</v>
      </c>
      <c r="F34" s="57">
        <f t="shared" si="28"/>
        <v>0</v>
      </c>
      <c r="G34" s="57">
        <f t="shared" si="28"/>
        <v>0</v>
      </c>
      <c r="H34" s="57">
        <f t="shared" si="28"/>
        <v>0</v>
      </c>
      <c r="I34" s="57">
        <f t="shared" si="28"/>
        <v>0</v>
      </c>
      <c r="J34" s="57">
        <f t="shared" si="28"/>
        <v>0</v>
      </c>
      <c r="K34" s="57">
        <f t="shared" si="28"/>
        <v>0</v>
      </c>
      <c r="L34" s="57">
        <f t="shared" si="28"/>
        <v>0</v>
      </c>
      <c r="M34" s="57">
        <f t="shared" si="28"/>
        <v>0</v>
      </c>
      <c r="N34" s="57">
        <f t="shared" si="28"/>
        <v>0</v>
      </c>
      <c r="O34" s="57">
        <f t="shared" si="28"/>
        <v>0</v>
      </c>
      <c r="P34" s="57">
        <f t="shared" si="28"/>
        <v>0</v>
      </c>
      <c r="Q34" s="57">
        <f t="shared" si="28"/>
        <v>0</v>
      </c>
      <c r="R34" s="57">
        <f t="shared" si="28"/>
        <v>0</v>
      </c>
      <c r="S34" s="57">
        <f t="shared" si="28"/>
        <v>0</v>
      </c>
      <c r="T34" s="57">
        <f t="shared" si="28"/>
        <v>0</v>
      </c>
      <c r="U34" s="57">
        <f t="shared" si="28"/>
        <v>0</v>
      </c>
      <c r="V34" s="57">
        <f t="shared" si="28"/>
        <v>0</v>
      </c>
      <c r="W34" s="57">
        <f t="shared" si="28"/>
        <v>0</v>
      </c>
      <c r="X34" s="57">
        <f t="shared" si="28"/>
        <v>0.35003858748338934</v>
      </c>
      <c r="Y34" s="57">
        <f t="shared" si="28"/>
        <v>0.12290289161475121</v>
      </c>
      <c r="Z34" s="57">
        <f t="shared" si="28"/>
        <v>0.32159050422085866</v>
      </c>
      <c r="AA34" s="57">
        <f t="shared" si="28"/>
        <v>-4.3481231887144922E-2</v>
      </c>
      <c r="AB34" s="57">
        <f t="shared" si="28"/>
        <v>-6.1445108527897752E-3</v>
      </c>
      <c r="AC34" s="57">
        <f t="shared" si="28"/>
        <v>0.26261813611502949</v>
      </c>
      <c r="AD34" s="91">
        <f t="shared" si="28"/>
        <v>7.0225975743460456E-2</v>
      </c>
      <c r="AE34" s="57">
        <f t="shared" si="28"/>
        <v>9.6207162835751037E-2</v>
      </c>
      <c r="AF34" s="57">
        <f t="shared" si="28"/>
        <v>1.0971217316672499E-2</v>
      </c>
      <c r="AG34" s="57">
        <f t="shared" si="28"/>
        <v>0.1364386655320069</v>
      </c>
      <c r="AH34" s="57">
        <f t="shared" si="28"/>
        <v>4.56564984031127E-3</v>
      </c>
      <c r="AI34" s="57">
        <f t="shared" si="28"/>
        <v>2.0077824784953124E-2</v>
      </c>
      <c r="AJ34" s="57">
        <f t="shared" si="28"/>
        <v>-7.8747555414786508E-2</v>
      </c>
      <c r="AK34" s="57">
        <f t="shared" si="28"/>
        <v>-6.603174942410539E-2</v>
      </c>
      <c r="AL34" s="57">
        <f t="shared" si="28"/>
        <v>-1</v>
      </c>
    </row>
    <row r="35" spans="1:51" ht="15.75" thickBot="1" x14ac:dyDescent="0.3">
      <c r="B35" s="55"/>
      <c r="C35" s="12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92">
        <f>SUM(AA33:AD33)</f>
        <v>293317313.38150191</v>
      </c>
      <c r="AE35" s="57"/>
      <c r="AF35" s="57"/>
      <c r="AG35" s="57"/>
      <c r="AH35" s="57"/>
      <c r="AI35" s="57"/>
      <c r="AJ35" s="57"/>
      <c r="AK35" s="57"/>
      <c r="AL35" s="57"/>
    </row>
    <row r="36" spans="1:51" ht="16.5" thickTop="1" thickBot="1" x14ac:dyDescent="0.3">
      <c r="B36" s="10" t="s">
        <v>103</v>
      </c>
      <c r="C36" s="58">
        <f>SUM(MTN!C36,AIRTEL!C36)</f>
        <v>0</v>
      </c>
      <c r="D36" s="58">
        <f>SUM(MTN!D36,AIRTEL!D36)</f>
        <v>0</v>
      </c>
      <c r="E36" s="58">
        <f>SUM(MTN!E36,AIRTEL!E36)</f>
        <v>0</v>
      </c>
      <c r="F36" s="58">
        <f>SUM(MTN!F36,AIRTEL!F36)</f>
        <v>0</v>
      </c>
      <c r="G36" s="58">
        <f>SUM(MTN!G36,AIRTEL!G36)</f>
        <v>0</v>
      </c>
      <c r="H36" s="58">
        <f>SUM(MTN!H36,AIRTEL!H36)</f>
        <v>0</v>
      </c>
      <c r="I36" s="58">
        <f>SUM(MTN!I36,AIRTEL!I36)</f>
        <v>0</v>
      </c>
      <c r="J36" s="58">
        <f>SUM(MTN!J36,AIRTEL!J36)</f>
        <v>0</v>
      </c>
      <c r="K36" s="58">
        <f>SUM(MTN!K36,AIRTEL!K36)</f>
        <v>0</v>
      </c>
      <c r="L36" s="58">
        <f>SUM(MTN!L36,AIRTEL!L36)</f>
        <v>0</v>
      </c>
      <c r="M36" s="58">
        <f>SUM(MTN!M36,AIRTEL!M36)</f>
        <v>0</v>
      </c>
      <c r="N36" s="58">
        <f>SUM(MTN!N36,AIRTEL!N36)</f>
        <v>0</v>
      </c>
      <c r="O36" s="58">
        <f>SUM(MTN!O36,AIRTEL!O36)</f>
        <v>0</v>
      </c>
      <c r="P36" s="58">
        <f>SUM(MTN!P36,AIRTEL!P36)</f>
        <v>0</v>
      </c>
      <c r="Q36" s="58">
        <f>SUM(MTN!Q36,AIRTEL!Q36)</f>
        <v>0</v>
      </c>
      <c r="R36" s="58">
        <f>SUM(MTN!R36,AIRTEL!R36)</f>
        <v>0</v>
      </c>
      <c r="S36" s="58">
        <f>SUM(MTN!S36,AIRTEL!S36)</f>
        <v>0</v>
      </c>
      <c r="T36" s="58">
        <f>SUM(MTN!T36,AIRTEL!T36)</f>
        <v>0</v>
      </c>
      <c r="U36" s="58">
        <f>SUM(MTN!U36,AIRTEL!U36)</f>
        <v>0</v>
      </c>
      <c r="V36" s="58">
        <f>SUM(MTN!V36,AIRTEL!V36)</f>
        <v>0</v>
      </c>
      <c r="W36" s="58">
        <f>SUM(MTN!W36,AIRTEL!W36)</f>
        <v>14200592.070999999</v>
      </c>
      <c r="X36" s="58">
        <f>SUM(MTN!X36,AIRTEL!X36)</f>
        <v>18465098.357999999</v>
      </c>
      <c r="Y36" s="58">
        <f>SUM(MTN!Y36,AIRTEL!Y36)</f>
        <v>19724536.945</v>
      </c>
      <c r="Z36" s="58">
        <f>SUM(MTN!Z36,AIRTEL!Z36)</f>
        <v>28558151.068</v>
      </c>
      <c r="AA36" s="58">
        <f>SUM(MTN!AA36,AIRTEL!AA36)</f>
        <v>26013316.905999999</v>
      </c>
      <c r="AB36" s="58">
        <f>SUM(MTN!AB36,AIRTEL!AB36)</f>
        <v>27716948.932</v>
      </c>
      <c r="AC36" s="58">
        <f>SUM(MTN!AC36,AIRTEL!AC36)</f>
        <v>34899870.827</v>
      </c>
      <c r="AD36" s="58">
        <f>SUM(MTN!AD36,AIRTEL!AD36)</f>
        <v>37279631.644000001</v>
      </c>
      <c r="AE36" s="58">
        <f>SUM(MTN!AE36,AIRTEL!AE36)</f>
        <v>41121259.162999995</v>
      </c>
      <c r="AF36" s="58">
        <f>SUM(MTN!AF36,AIRTEL!AF36)</f>
        <v>42317233.828000002</v>
      </c>
      <c r="AG36" s="58">
        <f>SUM(MTN!AG36,AIRTEL!AG36)</f>
        <v>48333739.958999999</v>
      </c>
      <c r="AH36" s="58">
        <f>SUM(MTN!AH36,AIRTEL!AH36)</f>
        <v>48110139.520999998</v>
      </c>
      <c r="AI36" s="58">
        <f>SUM(MTN!AI36,AIRTEL!AI36)</f>
        <v>49013775.359999999</v>
      </c>
      <c r="AJ36" s="58">
        <f>SUM(MTN!AJ36,AIRTEL!AJ36)</f>
        <v>45501565.658999994</v>
      </c>
      <c r="AK36" s="58">
        <f>SUM(MTN!AK36,AIRTEL!AK36)</f>
        <v>42631436.796999998</v>
      </c>
      <c r="AL36" s="58">
        <f>SUM(MTN!AL36,AIRTEL!AL36)</f>
        <v>0</v>
      </c>
      <c r="AN36" s="113">
        <f>SUM(MTN!AN36,AIRTEL!AN36)</f>
        <v>0</v>
      </c>
      <c r="AO36" s="113">
        <f>SUM(MTN!AO36,AIRTEL!AO36)</f>
        <v>0</v>
      </c>
      <c r="AP36" s="113">
        <f>SUM(MTN!AP36,AIRTEL!AP36)</f>
        <v>14200592.070999999</v>
      </c>
      <c r="AQ36" s="113">
        <f>SUM(MTN!AQ36,AIRTEL!AQ36)</f>
        <v>66747786.371000007</v>
      </c>
      <c r="AS36" s="113">
        <f>SUM(MTN!AS36,AIRTEL!AS36)</f>
        <v>88630136.665000007</v>
      </c>
      <c r="AT36" s="113">
        <f>SUM(MTN!AT36,AIRTEL!AT36)</f>
        <v>120718124.63500001</v>
      </c>
      <c r="AU36" s="113">
        <f>SUM(MTN!AU36,AIRTEL!AU36)</f>
        <v>145457654.84</v>
      </c>
      <c r="AV36" s="113">
        <f>SUM(MTN!AV36,AIRTEL!AV36)</f>
        <v>88133002.456</v>
      </c>
      <c r="AX36" s="113">
        <f>SUM(MTN!AX36,AIRTEL!AX36)</f>
        <v>80948378.442000002</v>
      </c>
      <c r="AY36" s="113">
        <f>SUM(MTN!AY36,AIRTEL!AY36)</f>
        <v>442938918.59600002</v>
      </c>
    </row>
    <row r="37" spans="1:51" ht="16.5" thickTop="1" thickBot="1" x14ac:dyDescent="0.3">
      <c r="B37" s="10" t="s">
        <v>104</v>
      </c>
      <c r="C37" s="58">
        <f>SUM(MTN!C37,AIRTEL!C37)</f>
        <v>0</v>
      </c>
      <c r="D37" s="58">
        <f>SUM(MTN!D37,AIRTEL!D37)</f>
        <v>0</v>
      </c>
      <c r="E37" s="58">
        <f>SUM(MTN!E37,AIRTEL!E37)</f>
        <v>0</v>
      </c>
      <c r="F37" s="58">
        <f>SUM(MTN!F37,AIRTEL!F37)</f>
        <v>0</v>
      </c>
      <c r="G37" s="58">
        <f>SUM(MTN!G37,AIRTEL!G37)</f>
        <v>0</v>
      </c>
      <c r="H37" s="58">
        <f>SUM(MTN!H37,AIRTEL!H37)</f>
        <v>0</v>
      </c>
      <c r="I37" s="58">
        <f>SUM(MTN!I37,AIRTEL!I37)</f>
        <v>0</v>
      </c>
      <c r="J37" s="58">
        <f>SUM(MTN!J37,AIRTEL!J37)</f>
        <v>0</v>
      </c>
      <c r="K37" s="58">
        <f>SUM(MTN!K37,AIRTEL!K37)</f>
        <v>0</v>
      </c>
      <c r="L37" s="58">
        <f>SUM(MTN!L37,AIRTEL!L37)</f>
        <v>0</v>
      </c>
      <c r="M37" s="58">
        <f>SUM(MTN!M37,AIRTEL!M37)</f>
        <v>0</v>
      </c>
      <c r="N37" s="58">
        <f>SUM(MTN!N37,AIRTEL!N37)</f>
        <v>0</v>
      </c>
      <c r="O37" s="58">
        <f>SUM(MTN!O37,AIRTEL!O37)</f>
        <v>0</v>
      </c>
      <c r="P37" s="58">
        <f>SUM(MTN!P37,AIRTEL!P37)</f>
        <v>0</v>
      </c>
      <c r="Q37" s="58">
        <f>SUM(MTN!Q37,AIRTEL!Q37)</f>
        <v>0</v>
      </c>
      <c r="R37" s="58">
        <f>SUM(MTN!R37,AIRTEL!R37)</f>
        <v>0</v>
      </c>
      <c r="S37" s="58">
        <f>SUM(MTN!S37,AIRTEL!S37)</f>
        <v>0</v>
      </c>
      <c r="T37" s="58">
        <f>SUM(MTN!T37,AIRTEL!T37)</f>
        <v>0</v>
      </c>
      <c r="U37" s="58">
        <f>SUM(MTN!U37,AIRTEL!U37)</f>
        <v>0</v>
      </c>
      <c r="V37" s="58">
        <f>SUM(MTN!V37,AIRTEL!V37)</f>
        <v>0</v>
      </c>
      <c r="W37" s="58">
        <f>SUM(MTN!W37,AIRTEL!W37)</f>
        <v>10757250.460999999</v>
      </c>
      <c r="X37" s="58">
        <f>SUM(MTN!X37,AIRTEL!X37)</f>
        <v>13265305.045</v>
      </c>
      <c r="Y37" s="58">
        <f>SUM(MTN!Y37,AIRTEL!Y37)</f>
        <v>14432625.594999999</v>
      </c>
      <c r="Z37" s="58">
        <f>SUM(MTN!Z37,AIRTEL!Z37)</f>
        <v>22749475.386</v>
      </c>
      <c r="AA37" s="58">
        <f>SUM(MTN!AA37,AIRTEL!AA37)</f>
        <v>21438083.851999998</v>
      </c>
      <c r="AB37" s="58">
        <f>SUM(MTN!AB37,AIRTEL!AB37)</f>
        <v>23871506.311999999</v>
      </c>
      <c r="AC37" s="58">
        <f>SUM(MTN!AC37,AIRTEL!AC37)</f>
        <v>29657311.717</v>
      </c>
      <c r="AD37" s="58">
        <f>SUM(MTN!AD37,AIRTEL!AD37)</f>
        <v>31619545.710999999</v>
      </c>
      <c r="AE37" s="58">
        <f>SUM(MTN!AE37,AIRTEL!AE37)</f>
        <v>35012690.941</v>
      </c>
      <c r="AF37" s="58">
        <f>SUM(MTN!AF37,AIRTEL!AF37)</f>
        <v>36527211.395999998</v>
      </c>
      <c r="AG37" s="58">
        <f>SUM(MTN!AG37,AIRTEL!AG37)</f>
        <v>41430039.421999998</v>
      </c>
      <c r="AH37" s="58">
        <f>SUM(MTN!AH37,AIRTEL!AH37)</f>
        <v>41618267.330000006</v>
      </c>
      <c r="AI37" s="58">
        <f>SUM(MTN!AI37,AIRTEL!AI37)</f>
        <v>42632194.066</v>
      </c>
      <c r="AJ37" s="58">
        <f>SUM(MTN!AJ37,AIRTEL!AJ37)</f>
        <v>39609724.817999996</v>
      </c>
      <c r="AK37" s="58">
        <f>SUM(MTN!AK37,AIRTEL!AK37)</f>
        <v>36277951.548999995</v>
      </c>
      <c r="AL37" s="58">
        <f>SUM(MTN!AL37,AIRTEL!AL37)</f>
        <v>0</v>
      </c>
      <c r="AN37" s="113">
        <f>SUM(MTN!AN37,AIRTEL!AN37)</f>
        <v>0</v>
      </c>
      <c r="AO37" s="113">
        <f>SUM(MTN!AO37,AIRTEL!AO37)</f>
        <v>0</v>
      </c>
      <c r="AP37" s="113">
        <f>SUM(MTN!AP37,AIRTEL!AP37)</f>
        <v>10757250.460999999</v>
      </c>
      <c r="AQ37" s="113">
        <f>SUM(MTN!AQ37,AIRTEL!AQ37)</f>
        <v>50447406.025999993</v>
      </c>
      <c r="AS37" s="113">
        <f>SUM(MTN!AS37,AIRTEL!AS37)</f>
        <v>74966901.880999997</v>
      </c>
      <c r="AT37" s="113">
        <f>SUM(MTN!AT37,AIRTEL!AT37)</f>
        <v>103159448.04800001</v>
      </c>
      <c r="AU37" s="113">
        <f>SUM(MTN!AU37,AIRTEL!AU37)</f>
        <v>125680500.81799999</v>
      </c>
      <c r="AV37" s="113">
        <f>SUM(MTN!AV37,AIRTEL!AV37)</f>
        <v>75887676.366999999</v>
      </c>
      <c r="AX37" s="113">
        <f>SUM(MTN!AX37,AIRTEL!AX37)</f>
        <v>61204656.486999996</v>
      </c>
      <c r="AY37" s="113">
        <f>SUM(MTN!AY37,AIRTEL!AY37)</f>
        <v>379694527.11400008</v>
      </c>
    </row>
    <row r="38" spans="1:51" ht="16.5" thickTop="1" thickBot="1" x14ac:dyDescent="0.3">
      <c r="B38" s="11" t="s">
        <v>105</v>
      </c>
      <c r="C38" s="58">
        <f>SUM(MTN!C38,AIRTEL!C38)</f>
        <v>0</v>
      </c>
      <c r="D38" s="58">
        <f>SUM(MTN!D38,AIRTEL!D38)</f>
        <v>0</v>
      </c>
      <c r="E38" s="58">
        <f>SUM(MTN!E38,AIRTEL!E38)</f>
        <v>0</v>
      </c>
      <c r="F38" s="58">
        <f>SUM(MTN!F38,AIRTEL!F38)</f>
        <v>0</v>
      </c>
      <c r="G38" s="58">
        <f>SUM(MTN!G38,AIRTEL!G38)</f>
        <v>0</v>
      </c>
      <c r="H38" s="58">
        <f>SUM(MTN!H38,AIRTEL!H38)</f>
        <v>0</v>
      </c>
      <c r="I38" s="58">
        <f>SUM(MTN!I38,AIRTEL!I38)</f>
        <v>0</v>
      </c>
      <c r="J38" s="58">
        <f>SUM(MTN!J38,AIRTEL!J38)</f>
        <v>0</v>
      </c>
      <c r="K38" s="58">
        <f>SUM(MTN!K38,AIRTEL!K38)</f>
        <v>0</v>
      </c>
      <c r="L38" s="58">
        <f>SUM(MTN!L38,AIRTEL!L38)</f>
        <v>0</v>
      </c>
      <c r="M38" s="58">
        <f>SUM(MTN!M38,AIRTEL!M38)</f>
        <v>0</v>
      </c>
      <c r="N38" s="58">
        <f>SUM(MTN!N38,AIRTEL!N38)</f>
        <v>0</v>
      </c>
      <c r="O38" s="58">
        <f>SUM(MTN!O38,AIRTEL!O38)</f>
        <v>0</v>
      </c>
      <c r="P38" s="58">
        <f>SUM(MTN!P38,AIRTEL!P38)</f>
        <v>0</v>
      </c>
      <c r="Q38" s="58">
        <f>SUM(MTN!Q38,AIRTEL!Q38)</f>
        <v>0</v>
      </c>
      <c r="R38" s="58">
        <f>SUM(MTN!R38,AIRTEL!R38)</f>
        <v>0</v>
      </c>
      <c r="S38" s="58">
        <f>SUM(MTN!S38,AIRTEL!S38)</f>
        <v>0</v>
      </c>
      <c r="T38" s="58">
        <f>SUM(MTN!T38,AIRTEL!T38)</f>
        <v>0</v>
      </c>
      <c r="U38" s="58">
        <f>SUM(MTN!U38,AIRTEL!U38)</f>
        <v>0</v>
      </c>
      <c r="V38" s="58">
        <f>SUM(MTN!V38,AIRTEL!V38)</f>
        <v>0</v>
      </c>
      <c r="W38" s="58">
        <f>SUM(MTN!W38,AIRTEL!W38)</f>
        <v>2862863.4739999999</v>
      </c>
      <c r="X38" s="58">
        <f>SUM(MTN!X38,AIRTEL!X38)</f>
        <v>3523666.412</v>
      </c>
      <c r="Y38" s="58">
        <f>SUM(MTN!Y38,AIRTEL!Y38)</f>
        <v>3798425.3029999998</v>
      </c>
      <c r="Z38" s="58">
        <f>SUM(MTN!Z38,AIRTEL!Z38)</f>
        <v>6480950.4440000001</v>
      </c>
      <c r="AA38" s="58">
        <f>SUM(MTN!AA38,AIRTEL!AA38)</f>
        <v>5843759.0800000001</v>
      </c>
      <c r="AB38" s="58">
        <f>SUM(MTN!AB38,AIRTEL!AB38)</f>
        <v>6812566.3889999995</v>
      </c>
      <c r="AC38" s="58">
        <f>SUM(MTN!AC38,AIRTEL!AC38)</f>
        <v>8628115.9299999997</v>
      </c>
      <c r="AD38" s="58">
        <f>SUM(MTN!AD38,AIRTEL!AD38)</f>
        <v>8954135.8379999995</v>
      </c>
      <c r="AE38" s="58">
        <f>SUM(MTN!AE38,AIRTEL!AE38)</f>
        <v>10035409.926000001</v>
      </c>
      <c r="AF38" s="58">
        <f>SUM(MTN!AF38,AIRTEL!AF38)</f>
        <v>10328127.853</v>
      </c>
      <c r="AG38" s="58">
        <f>SUM(MTN!AG38,AIRTEL!AG38)</f>
        <v>11803447.432</v>
      </c>
      <c r="AH38" s="58">
        <f>SUM(MTN!AH38,AIRTEL!AH38)</f>
        <v>11986386.625</v>
      </c>
      <c r="AI38" s="58">
        <f>SUM(MTN!AI38,AIRTEL!AI38)</f>
        <v>12129060.515999999</v>
      </c>
      <c r="AJ38" s="58">
        <f>SUM(MTN!AJ38,AIRTEL!AJ38)</f>
        <v>10585209.630999999</v>
      </c>
      <c r="AK38" s="58">
        <f>SUM(MTN!AK38,AIRTEL!AK38)</f>
        <v>9898557.5899999999</v>
      </c>
      <c r="AL38" s="58">
        <f>SUM(MTN!AL38,AIRTEL!AL38)</f>
        <v>0</v>
      </c>
      <c r="AN38" s="113">
        <f>SUM(MTN!AN38,AIRTEL!AN38)</f>
        <v>0</v>
      </c>
      <c r="AO38" s="113">
        <f>SUM(MTN!AO38,AIRTEL!AO38)</f>
        <v>0</v>
      </c>
      <c r="AP38" s="113">
        <f>SUM(MTN!AP38,AIRTEL!AP38)</f>
        <v>2862863.4739999999</v>
      </c>
      <c r="AQ38" s="113">
        <f>SUM(MTN!AQ38,AIRTEL!AQ38)</f>
        <v>13803042.159</v>
      </c>
      <c r="AS38" s="113">
        <f>SUM(MTN!AS38,AIRTEL!AS38)</f>
        <v>21284441.399</v>
      </c>
      <c r="AT38" s="113">
        <f>SUM(MTN!AT38,AIRTEL!AT38)</f>
        <v>29317673.617000002</v>
      </c>
      <c r="AU38" s="113">
        <f>SUM(MTN!AU38,AIRTEL!AU38)</f>
        <v>35918894.572999999</v>
      </c>
      <c r="AV38" s="113">
        <f>SUM(MTN!AV38,AIRTEL!AV38)</f>
        <v>20483767.221000001</v>
      </c>
      <c r="AX38" s="113">
        <f>SUM(MTN!AX38,AIRTEL!AX38)</f>
        <v>16665905.632999999</v>
      </c>
      <c r="AY38" s="113">
        <f>SUM(MTN!AY38,AIRTEL!AY38)</f>
        <v>107004776.81</v>
      </c>
    </row>
    <row r="39" spans="1:51" ht="16.5" thickTop="1" thickBot="1" x14ac:dyDescent="0.3">
      <c r="B39" s="18" t="s">
        <v>106</v>
      </c>
      <c r="C39" s="58">
        <f>SUM(MTN!C39,AIRTEL!C39)</f>
        <v>0</v>
      </c>
      <c r="D39" s="58">
        <f>SUM(MTN!D39,AIRTEL!D39)</f>
        <v>0</v>
      </c>
      <c r="E39" s="58">
        <f>SUM(MTN!E39,AIRTEL!E39)</f>
        <v>0</v>
      </c>
      <c r="F39" s="58">
        <f>SUM(MTN!F39,AIRTEL!F39)</f>
        <v>0</v>
      </c>
      <c r="G39" s="58">
        <f>SUM(MTN!G39,AIRTEL!G39)</f>
        <v>0</v>
      </c>
      <c r="H39" s="58">
        <f>SUM(MTN!H39,AIRTEL!H39)</f>
        <v>0</v>
      </c>
      <c r="I39" s="58">
        <f>SUM(MTN!I39,AIRTEL!I39)</f>
        <v>0</v>
      </c>
      <c r="J39" s="58">
        <f>SUM(MTN!J39,AIRTEL!J39)</f>
        <v>0</v>
      </c>
      <c r="K39" s="58">
        <f>SUM(MTN!K39,AIRTEL!K39)</f>
        <v>0</v>
      </c>
      <c r="L39" s="58">
        <f>SUM(MTN!L39,AIRTEL!L39)</f>
        <v>0</v>
      </c>
      <c r="M39" s="58">
        <f>SUM(MTN!M39,AIRTEL!M39)</f>
        <v>0</v>
      </c>
      <c r="N39" s="58">
        <f>SUM(MTN!N39,AIRTEL!N39)</f>
        <v>0</v>
      </c>
      <c r="O39" s="58">
        <f>SUM(MTN!O39,AIRTEL!O39)</f>
        <v>0</v>
      </c>
      <c r="P39" s="58">
        <f>SUM(MTN!P39,AIRTEL!P39)</f>
        <v>0</v>
      </c>
      <c r="Q39" s="58">
        <f>SUM(MTN!Q39,AIRTEL!Q39)</f>
        <v>0</v>
      </c>
      <c r="R39" s="58">
        <f>SUM(MTN!R39,AIRTEL!R39)</f>
        <v>0</v>
      </c>
      <c r="S39" s="58">
        <f>SUM(MTN!S39,AIRTEL!S39)</f>
        <v>0</v>
      </c>
      <c r="T39" s="58">
        <f>SUM(MTN!T39,AIRTEL!T39)</f>
        <v>0</v>
      </c>
      <c r="U39" s="58">
        <f>SUM(MTN!U39,AIRTEL!U39)</f>
        <v>0</v>
      </c>
      <c r="V39" s="58">
        <f>SUM(MTN!V39,AIRTEL!V39)</f>
        <v>0</v>
      </c>
      <c r="W39" s="58">
        <f>SUM(MTN!W39,AIRTEL!W39)</f>
        <v>0</v>
      </c>
      <c r="X39" s="58">
        <f>SUM(MTN!X39,AIRTEL!X39)</f>
        <v>0</v>
      </c>
      <c r="Y39" s="58">
        <f>SUM(MTN!Y39,AIRTEL!Y39)</f>
        <v>0</v>
      </c>
      <c r="Z39" s="58">
        <f>SUM(MTN!Z39,AIRTEL!Z39)</f>
        <v>0</v>
      </c>
      <c r="AA39" s="58">
        <f>SUM(MTN!AA39,AIRTEL!AA39)</f>
        <v>0</v>
      </c>
      <c r="AB39" s="58">
        <f>SUM(MTN!AB39,AIRTEL!AB39)</f>
        <v>0</v>
      </c>
      <c r="AC39" s="58">
        <f>SUM(MTN!AC39,AIRTEL!AC39)</f>
        <v>0</v>
      </c>
      <c r="AD39" s="58">
        <f>SUM(MTN!AD39,AIRTEL!AD39)</f>
        <v>0</v>
      </c>
      <c r="AE39" s="58">
        <f>SUM(MTN!AE39,AIRTEL!AE39)</f>
        <v>0</v>
      </c>
      <c r="AF39" s="58">
        <f>SUM(MTN!AF39,AIRTEL!AF39)</f>
        <v>0</v>
      </c>
      <c r="AG39" s="58">
        <f>SUM(MTN!AG39,AIRTEL!AG39)</f>
        <v>0</v>
      </c>
      <c r="AH39" s="58">
        <f>SUM(MTN!AH39,AIRTEL!AH39)</f>
        <v>0</v>
      </c>
      <c r="AI39" s="58">
        <f>SUM(MTN!AI39,AIRTEL!AI39)</f>
        <v>0</v>
      </c>
      <c r="AJ39" s="58">
        <f>SUM(MTN!AJ39,AIRTEL!AJ39)</f>
        <v>0</v>
      </c>
      <c r="AK39" s="58">
        <f>SUM(MTN!AK39,AIRTEL!AK39)</f>
        <v>0</v>
      </c>
      <c r="AL39" s="58">
        <f>SUM(MTN!AL39,AIRTEL!AL39)</f>
        <v>0</v>
      </c>
      <c r="AN39" s="113">
        <f>SUM(MTN!AN39,AIRTEL!AN39)</f>
        <v>0</v>
      </c>
      <c r="AO39" s="113">
        <f>SUM(MTN!AO39,AIRTEL!AO39)</f>
        <v>0</v>
      </c>
      <c r="AP39" s="113">
        <f>SUM(MTN!AP39,AIRTEL!AP39)</f>
        <v>0</v>
      </c>
      <c r="AQ39" s="113">
        <f>SUM(MTN!AQ39,AIRTEL!AQ39)</f>
        <v>0</v>
      </c>
      <c r="AS39" s="113">
        <f>SUM(MTN!AS39,AIRTEL!AS39)</f>
        <v>0</v>
      </c>
      <c r="AT39" s="113">
        <f>SUM(MTN!AT39,AIRTEL!AT39)</f>
        <v>0</v>
      </c>
      <c r="AU39" s="113">
        <f>SUM(MTN!AU39,AIRTEL!AU39)</f>
        <v>0</v>
      </c>
      <c r="AV39" s="113">
        <f>SUM(MTN!AV39,AIRTEL!AV39)</f>
        <v>0</v>
      </c>
      <c r="AX39" s="113">
        <f>SUM(MTN!AX39,AIRTEL!AX39)</f>
        <v>0</v>
      </c>
      <c r="AY39" s="113">
        <f>SUM(MTN!AY39,AIRTEL!AY39)</f>
        <v>0</v>
      </c>
    </row>
    <row r="40" spans="1:51" ht="16.5" thickTop="1" thickBot="1" x14ac:dyDescent="0.3">
      <c r="B40" s="18" t="s">
        <v>107</v>
      </c>
      <c r="C40" s="58">
        <f>SUM(MTN!C40,AIRTEL!C40)</f>
        <v>0</v>
      </c>
      <c r="D40" s="58">
        <f>SUM(MTN!D40,AIRTEL!D40)</f>
        <v>0</v>
      </c>
      <c r="E40" s="58">
        <f>SUM(MTN!E40,AIRTEL!E40)</f>
        <v>0</v>
      </c>
      <c r="F40" s="58">
        <f>SUM(MTN!F40,AIRTEL!F40)</f>
        <v>0</v>
      </c>
      <c r="G40" s="58">
        <f>SUM(MTN!G40,AIRTEL!G40)</f>
        <v>0</v>
      </c>
      <c r="H40" s="58">
        <f>SUM(MTN!H40,AIRTEL!H40)</f>
        <v>0</v>
      </c>
      <c r="I40" s="58">
        <f>SUM(MTN!I40,AIRTEL!I40)</f>
        <v>0</v>
      </c>
      <c r="J40" s="58">
        <f>SUM(MTN!J40,AIRTEL!J40)</f>
        <v>0</v>
      </c>
      <c r="K40" s="58">
        <f>SUM(MTN!K40,AIRTEL!K40)</f>
        <v>0</v>
      </c>
      <c r="L40" s="58">
        <f>SUM(MTN!L40,AIRTEL!L40)</f>
        <v>0</v>
      </c>
      <c r="M40" s="58">
        <f>SUM(MTN!M40,AIRTEL!M40)</f>
        <v>0</v>
      </c>
      <c r="N40" s="58">
        <f>SUM(MTN!N40,AIRTEL!N40)</f>
        <v>0</v>
      </c>
      <c r="O40" s="58">
        <f>SUM(MTN!O40,AIRTEL!O40)</f>
        <v>0</v>
      </c>
      <c r="P40" s="58">
        <f>SUM(MTN!P40,AIRTEL!P40)</f>
        <v>0</v>
      </c>
      <c r="Q40" s="58">
        <f>SUM(MTN!Q40,AIRTEL!Q40)</f>
        <v>0</v>
      </c>
      <c r="R40" s="58">
        <f>SUM(MTN!R40,AIRTEL!R40)</f>
        <v>0</v>
      </c>
      <c r="S40" s="58">
        <f>SUM(MTN!S40,AIRTEL!S40)</f>
        <v>0</v>
      </c>
      <c r="T40" s="58">
        <f>SUM(MTN!T40,AIRTEL!T40)</f>
        <v>0</v>
      </c>
      <c r="U40" s="58">
        <f>SUM(MTN!U40,AIRTEL!U40)</f>
        <v>0</v>
      </c>
      <c r="V40" s="58">
        <f>SUM(MTN!V40,AIRTEL!V40)</f>
        <v>0</v>
      </c>
      <c r="W40" s="58">
        <f>SUM(MTN!W40,AIRTEL!W40)</f>
        <v>2283083.906</v>
      </c>
      <c r="X40" s="58">
        <f>SUM(MTN!X40,AIRTEL!X40)</f>
        <v>2308734.8149999999</v>
      </c>
      <c r="Y40" s="58">
        <f>SUM(MTN!Y40,AIRTEL!Y40)</f>
        <v>2060461.179</v>
      </c>
      <c r="Z40" s="58">
        <f>SUM(MTN!Z40,AIRTEL!Z40)</f>
        <v>2623223.1809999999</v>
      </c>
      <c r="AA40" s="58">
        <f>SUM(MTN!AA40,AIRTEL!AA40)</f>
        <v>2685059.3120999001</v>
      </c>
      <c r="AB40" s="58">
        <f>SUM(MTN!AB40,AIRTEL!AB40)</f>
        <v>2434679.2229999998</v>
      </c>
      <c r="AC40" s="58">
        <f>SUM(MTN!AC40,AIRTEL!AC40)</f>
        <v>2833708.844</v>
      </c>
      <c r="AD40" s="58">
        <f>SUM(MTN!AD40,AIRTEL!AD40)</f>
        <v>3192455.6150000002</v>
      </c>
      <c r="AE40" s="58">
        <f>SUM(MTN!AE40,AIRTEL!AE40)</f>
        <v>3478424.6282596998</v>
      </c>
      <c r="AF40" s="58">
        <f>SUM(MTN!AF40,AIRTEL!AF40)</f>
        <v>3552677.1578395003</v>
      </c>
      <c r="AG40" s="58">
        <f>SUM(MTN!AG40,AIRTEL!AG40)</f>
        <v>3769111.5929999999</v>
      </c>
      <c r="AH40" s="58">
        <f>SUM(MTN!AH40,AIRTEL!AH40)</f>
        <v>4195916.3354350002</v>
      </c>
      <c r="AI40" s="58">
        <f>SUM(MTN!AI40,AIRTEL!AI40)</f>
        <v>4361252.9723003618</v>
      </c>
      <c r="AJ40" s="58">
        <f>SUM(MTN!AJ40,AIRTEL!AJ40)</f>
        <v>3691863.6660679742</v>
      </c>
      <c r="AK40" s="58">
        <f>SUM(MTN!AK40,AIRTEL!AK40)</f>
        <v>3893836.3089999999</v>
      </c>
      <c r="AL40" s="58">
        <f>SUM(MTN!AL40,AIRTEL!AL40)</f>
        <v>0</v>
      </c>
      <c r="AN40" s="113">
        <f>SUM(MTN!AN40,AIRTEL!AN40)</f>
        <v>0</v>
      </c>
      <c r="AO40" s="113">
        <f>SUM(MTN!AO40,AIRTEL!AO40)</f>
        <v>0</v>
      </c>
      <c r="AP40" s="113">
        <f>SUM(MTN!AP40,AIRTEL!AP40)</f>
        <v>2283083.906</v>
      </c>
      <c r="AQ40" s="113">
        <f>SUM(MTN!AQ40,AIRTEL!AQ40)</f>
        <v>6992419.1749999998</v>
      </c>
      <c r="AS40" s="113">
        <f>SUM(MTN!AS40,AIRTEL!AS40)</f>
        <v>7953447.3790998999</v>
      </c>
      <c r="AT40" s="113">
        <f>SUM(MTN!AT40,AIRTEL!AT40)</f>
        <v>10223557.401099201</v>
      </c>
      <c r="AU40" s="113">
        <f>SUM(MTN!AU40,AIRTEL!AU40)</f>
        <v>12326280.900735362</v>
      </c>
      <c r="AV40" s="113">
        <f>SUM(MTN!AV40,AIRTEL!AV40)</f>
        <v>7585699.9750679731</v>
      </c>
      <c r="AX40" s="113">
        <f>SUM(MTN!AX40,AIRTEL!AX40)</f>
        <v>9275503.0810000002</v>
      </c>
      <c r="AY40" s="113">
        <f>SUM(MTN!AY40,AIRTEL!AY40)</f>
        <v>38088985.65600244</v>
      </c>
    </row>
    <row r="41" spans="1:51" ht="16.5" thickTop="1" thickBot="1" x14ac:dyDescent="0.3">
      <c r="B41" s="18" t="s">
        <v>108</v>
      </c>
      <c r="C41" s="58">
        <f>SUM(MTN!C41,AIRTEL!C41)</f>
        <v>0</v>
      </c>
      <c r="D41" s="58">
        <f>SUM(MTN!D41,AIRTEL!D41)</f>
        <v>0</v>
      </c>
      <c r="E41" s="58">
        <f>SUM(MTN!E41,AIRTEL!E41)</f>
        <v>0</v>
      </c>
      <c r="F41" s="58">
        <f>SUM(MTN!F41,AIRTEL!F41)</f>
        <v>0</v>
      </c>
      <c r="G41" s="58">
        <f>SUM(MTN!G41,AIRTEL!G41)</f>
        <v>0</v>
      </c>
      <c r="H41" s="58">
        <f>SUM(MTN!H41,AIRTEL!H41)</f>
        <v>0</v>
      </c>
      <c r="I41" s="58">
        <f>SUM(MTN!I41,AIRTEL!I41)</f>
        <v>0</v>
      </c>
      <c r="J41" s="58">
        <f>SUM(MTN!J41,AIRTEL!J41)</f>
        <v>0</v>
      </c>
      <c r="K41" s="58">
        <f>SUM(MTN!K41,AIRTEL!K41)</f>
        <v>0</v>
      </c>
      <c r="L41" s="58">
        <f>SUM(MTN!L41,AIRTEL!L41)</f>
        <v>0</v>
      </c>
      <c r="M41" s="58">
        <f>SUM(MTN!M41,AIRTEL!M41)</f>
        <v>0</v>
      </c>
      <c r="N41" s="58">
        <f>SUM(MTN!N41,AIRTEL!N41)</f>
        <v>0</v>
      </c>
      <c r="O41" s="58">
        <f>SUM(MTN!O41,AIRTEL!O41)</f>
        <v>0</v>
      </c>
      <c r="P41" s="58">
        <f>SUM(MTN!P41,AIRTEL!P41)</f>
        <v>0</v>
      </c>
      <c r="Q41" s="58">
        <f>SUM(MTN!Q41,AIRTEL!Q41)</f>
        <v>0</v>
      </c>
      <c r="R41" s="58">
        <f>SUM(MTN!R41,AIRTEL!R41)</f>
        <v>0</v>
      </c>
      <c r="S41" s="58">
        <f>SUM(MTN!S41,AIRTEL!S41)</f>
        <v>0</v>
      </c>
      <c r="T41" s="58">
        <f>SUM(MTN!T41,AIRTEL!T41)</f>
        <v>0</v>
      </c>
      <c r="U41" s="58">
        <f>SUM(MTN!U41,AIRTEL!U41)</f>
        <v>0</v>
      </c>
      <c r="V41" s="58">
        <f>SUM(MTN!V41,AIRTEL!V41)</f>
        <v>0</v>
      </c>
      <c r="W41" s="58">
        <f>SUM(MTN!W41,AIRTEL!W41)</f>
        <v>1034696.8189999999</v>
      </c>
      <c r="X41" s="58">
        <f>SUM(MTN!X41,AIRTEL!X41)</f>
        <v>1209378.179</v>
      </c>
      <c r="Y41" s="58">
        <f>SUM(MTN!Y41,AIRTEL!Y41)</f>
        <v>1284894.0759999999</v>
      </c>
      <c r="Z41" s="58">
        <f>SUM(MTN!Z41,AIRTEL!Z41)</f>
        <v>1739963.9620000001</v>
      </c>
      <c r="AA41" s="58">
        <f>SUM(MTN!AA41,AIRTEL!AA41)</f>
        <v>1803945.6310000001</v>
      </c>
      <c r="AB41" s="58">
        <f>SUM(MTN!AB41,AIRTEL!AB41)</f>
        <v>1808042.527</v>
      </c>
      <c r="AC41" s="58">
        <f>SUM(MTN!AC41,AIRTEL!AC41)</f>
        <v>1926403.8044020187</v>
      </c>
      <c r="AD41" s="58">
        <f>SUM(MTN!AD41,AIRTEL!AD41)</f>
        <v>2279242.4849999999</v>
      </c>
      <c r="AE41" s="58">
        <f>SUM(MTN!AE41,AIRTEL!AE41)</f>
        <v>2206527.7716955421</v>
      </c>
      <c r="AF41" s="58">
        <f>SUM(MTN!AF41,AIRTEL!AF41)</f>
        <v>2254665.7398587046</v>
      </c>
      <c r="AG41" s="58">
        <f>SUM(MTN!AG41,AIRTEL!AG41)</f>
        <v>2521240.1579428092</v>
      </c>
      <c r="AH41" s="58">
        <f>SUM(MTN!AH41,AIRTEL!AH41)</f>
        <v>2629476.1929133725</v>
      </c>
      <c r="AI41" s="58">
        <f>SUM(MTN!AI41,AIRTEL!AI41)</f>
        <v>2583207.9908942631</v>
      </c>
      <c r="AJ41" s="58">
        <f>SUM(MTN!AJ41,AIRTEL!AJ41)</f>
        <v>2612237.8855729015</v>
      </c>
      <c r="AK41" s="58">
        <f>SUM(MTN!AK41,AIRTEL!AK41)</f>
        <v>2563541.2447434822</v>
      </c>
      <c r="AL41" s="58">
        <f>SUM(MTN!AL41,AIRTEL!AL41)</f>
        <v>0</v>
      </c>
      <c r="AN41" s="113">
        <f>SUM(MTN!AN41,AIRTEL!AN41)</f>
        <v>0</v>
      </c>
      <c r="AO41" s="113">
        <f>SUM(MTN!AO41,AIRTEL!AO41)</f>
        <v>0</v>
      </c>
      <c r="AP41" s="113">
        <f>SUM(MTN!AP41,AIRTEL!AP41)</f>
        <v>1034696.8189999999</v>
      </c>
      <c r="AQ41" s="113">
        <f>SUM(MTN!AQ41,AIRTEL!AQ41)</f>
        <v>4234236.2170000002</v>
      </c>
      <c r="AS41" s="113">
        <f>SUM(MTN!AS41,AIRTEL!AS41)</f>
        <v>5538391.9624020187</v>
      </c>
      <c r="AT41" s="113">
        <f>SUM(MTN!AT41,AIRTEL!AT41)</f>
        <v>6740435.9965542471</v>
      </c>
      <c r="AU41" s="113">
        <f>SUM(MTN!AU41,AIRTEL!AU41)</f>
        <v>7733924.3417504448</v>
      </c>
      <c r="AV41" s="113">
        <f>SUM(MTN!AV41,AIRTEL!AV41)</f>
        <v>5175779.1303163832</v>
      </c>
      <c r="AX41" s="113">
        <f>SUM(MTN!AX41,AIRTEL!AX41)</f>
        <v>5268933.0359999994</v>
      </c>
      <c r="AY41" s="113">
        <f>SUM(MTN!AY41,AIRTEL!AY41)</f>
        <v>25188531.431023091</v>
      </c>
    </row>
    <row r="42" spans="1:51" ht="16.5" thickTop="1" thickBot="1" x14ac:dyDescent="0.3">
      <c r="B42" s="18" t="s">
        <v>109</v>
      </c>
      <c r="C42" s="58">
        <f>SUM(MTN!C42,AIRTEL!C42)</f>
        <v>0</v>
      </c>
      <c r="D42" s="58">
        <f>SUM(MTN!D42,AIRTEL!D42)</f>
        <v>0</v>
      </c>
      <c r="E42" s="58">
        <f>SUM(MTN!E42,AIRTEL!E42)</f>
        <v>0</v>
      </c>
      <c r="F42" s="58">
        <f>SUM(MTN!F42,AIRTEL!F42)</f>
        <v>0</v>
      </c>
      <c r="G42" s="58">
        <f>SUM(MTN!G42,AIRTEL!G42)</f>
        <v>0</v>
      </c>
      <c r="H42" s="58">
        <f>SUM(MTN!H42,AIRTEL!H42)</f>
        <v>0</v>
      </c>
      <c r="I42" s="58">
        <f>SUM(MTN!I42,AIRTEL!I42)</f>
        <v>0</v>
      </c>
      <c r="J42" s="58">
        <f>SUM(MTN!J42,AIRTEL!J42)</f>
        <v>0</v>
      </c>
      <c r="K42" s="58">
        <f>SUM(MTN!K42,AIRTEL!K42)</f>
        <v>0</v>
      </c>
      <c r="L42" s="58">
        <f>SUM(MTN!L42,AIRTEL!L42)</f>
        <v>0</v>
      </c>
      <c r="M42" s="58">
        <f>SUM(MTN!M42,AIRTEL!M42)</f>
        <v>0</v>
      </c>
      <c r="N42" s="58">
        <f>SUM(MTN!N42,AIRTEL!N42)</f>
        <v>0</v>
      </c>
      <c r="O42" s="58">
        <f>SUM(MTN!O42,AIRTEL!O42)</f>
        <v>0</v>
      </c>
      <c r="P42" s="58">
        <f>SUM(MTN!P42,AIRTEL!P42)</f>
        <v>0</v>
      </c>
      <c r="Q42" s="58">
        <f>SUM(MTN!Q42,AIRTEL!Q42)</f>
        <v>0</v>
      </c>
      <c r="R42" s="58">
        <f>SUM(MTN!R42,AIRTEL!R42)</f>
        <v>0</v>
      </c>
      <c r="S42" s="58">
        <f>SUM(MTN!S42,AIRTEL!S42)</f>
        <v>0</v>
      </c>
      <c r="T42" s="58">
        <f>SUM(MTN!T42,AIRTEL!T42)</f>
        <v>0</v>
      </c>
      <c r="U42" s="58">
        <f>SUM(MTN!U42,AIRTEL!U42)</f>
        <v>0</v>
      </c>
      <c r="V42" s="58">
        <f>SUM(MTN!V42,AIRTEL!V42)</f>
        <v>0</v>
      </c>
      <c r="W42" s="58">
        <f>SUM(MTN!W42,AIRTEL!W42)</f>
        <v>1941.5</v>
      </c>
      <c r="X42" s="58">
        <f>SUM(MTN!X42,AIRTEL!X42)</f>
        <v>7751.95</v>
      </c>
      <c r="Y42" s="58">
        <f>SUM(MTN!Y42,AIRTEL!Y42)</f>
        <v>3889</v>
      </c>
      <c r="Z42" s="58">
        <f>SUM(MTN!Z42,AIRTEL!Z42)</f>
        <v>2401.3249999999998</v>
      </c>
      <c r="AA42" s="58">
        <f>SUM(MTN!AA42,AIRTEL!AA42)</f>
        <v>399.01100000000002</v>
      </c>
      <c r="AB42" s="58">
        <f>SUM(MTN!AB42,AIRTEL!AB42)</f>
        <v>1123.5</v>
      </c>
      <c r="AC42" s="58">
        <f>SUM(MTN!AC42,AIRTEL!AC42)</f>
        <v>2161</v>
      </c>
      <c r="AD42" s="58">
        <f>SUM(MTN!AD42,AIRTEL!AD42)</f>
        <v>2583</v>
      </c>
      <c r="AE42" s="58">
        <f>SUM(MTN!AE42,AIRTEL!AE42)</f>
        <v>651</v>
      </c>
      <c r="AF42" s="58">
        <f>SUM(MTN!AF42,AIRTEL!AF42)</f>
        <v>0</v>
      </c>
      <c r="AG42" s="58">
        <f>SUM(MTN!AG42,AIRTEL!AG42)</f>
        <v>0</v>
      </c>
      <c r="AH42" s="58">
        <f>SUM(MTN!AH42,AIRTEL!AH42)</f>
        <v>53</v>
      </c>
      <c r="AI42" s="58">
        <f>SUM(MTN!AI42,AIRTEL!AI42)</f>
        <v>0</v>
      </c>
      <c r="AJ42" s="58">
        <f>SUM(MTN!AJ42,AIRTEL!AJ42)</f>
        <v>0</v>
      </c>
      <c r="AK42" s="58">
        <f>SUM(MTN!AK42,AIRTEL!AK42)</f>
        <v>0</v>
      </c>
      <c r="AL42" s="58">
        <f>SUM(MTN!AL42,AIRTEL!AL42)</f>
        <v>0</v>
      </c>
      <c r="AN42" s="113">
        <f>SUM(MTN!AN42,AIRTEL!AN42)</f>
        <v>0</v>
      </c>
      <c r="AO42" s="113">
        <f>SUM(MTN!AO42,AIRTEL!AO42)</f>
        <v>0</v>
      </c>
      <c r="AP42" s="113">
        <f>SUM(MTN!AP42,AIRTEL!AP42)</f>
        <v>1941.5</v>
      </c>
      <c r="AQ42" s="113">
        <f>SUM(MTN!AQ42,AIRTEL!AQ42)</f>
        <v>14042.275000000001</v>
      </c>
      <c r="AS42" s="113">
        <f>SUM(MTN!AS42,AIRTEL!AS42)</f>
        <v>3683.511</v>
      </c>
      <c r="AT42" s="113">
        <f>SUM(MTN!AT42,AIRTEL!AT42)</f>
        <v>3234</v>
      </c>
      <c r="AU42" s="113">
        <f>SUM(MTN!AU42,AIRTEL!AU42)</f>
        <v>53</v>
      </c>
      <c r="AV42" s="113">
        <f>SUM(MTN!AV42,AIRTEL!AV42)</f>
        <v>0</v>
      </c>
      <c r="AX42" s="113">
        <f>SUM(MTN!AX42,AIRTEL!AX42)</f>
        <v>15983.775000000001</v>
      </c>
      <c r="AY42" s="113">
        <f>SUM(MTN!AY42,AIRTEL!AY42)</f>
        <v>6970.5110000000004</v>
      </c>
    </row>
    <row r="43" spans="1:51" ht="16.5" thickTop="1" thickBot="1" x14ac:dyDescent="0.3">
      <c r="B43" s="18" t="s">
        <v>110</v>
      </c>
      <c r="C43" s="58">
        <f>SUM(MTN!C43,AIRTEL!C43)</f>
        <v>0</v>
      </c>
      <c r="D43" s="58">
        <f>SUM(MTN!D43,AIRTEL!D43)</f>
        <v>0</v>
      </c>
      <c r="E43" s="58">
        <f>SUM(MTN!E43,AIRTEL!E43)</f>
        <v>0</v>
      </c>
      <c r="F43" s="58">
        <f>SUM(MTN!F43,AIRTEL!F43)</f>
        <v>0</v>
      </c>
      <c r="G43" s="58">
        <f>SUM(MTN!G43,AIRTEL!G43)</f>
        <v>0</v>
      </c>
      <c r="H43" s="58">
        <f>SUM(MTN!H43,AIRTEL!H43)</f>
        <v>0</v>
      </c>
      <c r="I43" s="58">
        <f>SUM(MTN!I43,AIRTEL!I43)</f>
        <v>0</v>
      </c>
      <c r="J43" s="58">
        <f>SUM(MTN!J43,AIRTEL!J43)</f>
        <v>0</v>
      </c>
      <c r="K43" s="58">
        <f>SUM(MTN!K43,AIRTEL!K43)</f>
        <v>0</v>
      </c>
      <c r="L43" s="58">
        <f>SUM(MTN!L43,AIRTEL!L43)</f>
        <v>0</v>
      </c>
      <c r="M43" s="58">
        <f>SUM(MTN!M43,AIRTEL!M43)</f>
        <v>0</v>
      </c>
      <c r="N43" s="58">
        <f>SUM(MTN!N43,AIRTEL!N43)</f>
        <v>0</v>
      </c>
      <c r="O43" s="58">
        <f>SUM(MTN!O43,AIRTEL!O43)</f>
        <v>0</v>
      </c>
      <c r="P43" s="58">
        <f>SUM(MTN!P43,AIRTEL!P43)</f>
        <v>0</v>
      </c>
      <c r="Q43" s="58">
        <f>SUM(MTN!Q43,AIRTEL!Q43)</f>
        <v>0</v>
      </c>
      <c r="R43" s="58">
        <f>SUM(MTN!R43,AIRTEL!R43)</f>
        <v>0</v>
      </c>
      <c r="S43" s="58">
        <f>SUM(MTN!S43,AIRTEL!S43)</f>
        <v>0</v>
      </c>
      <c r="T43" s="58">
        <f>SUM(MTN!T43,AIRTEL!T43)</f>
        <v>0</v>
      </c>
      <c r="U43" s="58">
        <f>SUM(MTN!U43,AIRTEL!U43)</f>
        <v>0</v>
      </c>
      <c r="V43" s="58">
        <f>SUM(MTN!V43,AIRTEL!V43)</f>
        <v>0</v>
      </c>
      <c r="W43" s="58">
        <f>SUM(MTN!W43,AIRTEL!W43)</f>
        <v>2193422.2050000001</v>
      </c>
      <c r="X43" s="58">
        <f>SUM(MTN!X43,AIRTEL!X43)</f>
        <v>6222049.5990000004</v>
      </c>
      <c r="Y43" s="58">
        <f>SUM(MTN!Y43,AIRTEL!Y43)</f>
        <v>9228026.2660000008</v>
      </c>
      <c r="Z43" s="58">
        <f>SUM(MTN!Z43,AIRTEL!Z43)</f>
        <v>4629580.3990000002</v>
      </c>
      <c r="AA43" s="58">
        <f>SUM(MTN!AA43,AIRTEL!AA43)</f>
        <v>6095342.4369999999</v>
      </c>
      <c r="AB43" s="58">
        <f>SUM(MTN!AB43,AIRTEL!AB43)</f>
        <v>842528.56900000002</v>
      </c>
      <c r="AC43" s="58">
        <f>SUM(MTN!AC43,AIRTEL!AC43)</f>
        <v>2212764.79</v>
      </c>
      <c r="AD43" s="58">
        <f>SUM(MTN!AD43,AIRTEL!AD43)</f>
        <v>2462080.4950000001</v>
      </c>
      <c r="AE43" s="58">
        <f>SUM(MTN!AE43,AIRTEL!AE43)</f>
        <v>2188292.5699999998</v>
      </c>
      <c r="AF43" s="58">
        <f>SUM(MTN!AF43,AIRTEL!AF43)</f>
        <v>95109.024000000005</v>
      </c>
      <c r="AG43" s="58">
        <f>SUM(MTN!AG43,AIRTEL!AG43)</f>
        <v>189355.97099999999</v>
      </c>
      <c r="AH43" s="58">
        <f>SUM(MTN!AH43,AIRTEL!AH43)</f>
        <v>0</v>
      </c>
      <c r="AI43" s="58">
        <f>SUM(MTN!AI43,AIRTEL!AI43)</f>
        <v>0</v>
      </c>
      <c r="AJ43" s="58">
        <f>SUM(MTN!AJ43,AIRTEL!AJ43)</f>
        <v>0</v>
      </c>
      <c r="AK43" s="58">
        <f>SUM(MTN!AK43,AIRTEL!AK43)</f>
        <v>0</v>
      </c>
      <c r="AL43" s="58">
        <f>SUM(MTN!AL43,AIRTEL!AL43)</f>
        <v>0</v>
      </c>
      <c r="AN43" s="113">
        <f>SUM(MTN!AN43,AIRTEL!AN43)</f>
        <v>0</v>
      </c>
      <c r="AO43" s="113">
        <f>SUM(MTN!AO43,AIRTEL!AO43)</f>
        <v>0</v>
      </c>
      <c r="AP43" s="113">
        <f>SUM(MTN!AP43,AIRTEL!AP43)</f>
        <v>2193422.2050000001</v>
      </c>
      <c r="AQ43" s="113">
        <f>SUM(MTN!AQ43,AIRTEL!AQ43)</f>
        <v>20079656.264000002</v>
      </c>
      <c r="AS43" s="113">
        <f>SUM(MTN!AS43,AIRTEL!AS43)</f>
        <v>9150635.7960000001</v>
      </c>
      <c r="AT43" s="113">
        <f>SUM(MTN!AT43,AIRTEL!AT43)</f>
        <v>4745482.0889999997</v>
      </c>
      <c r="AU43" s="113">
        <f>SUM(MTN!AU43,AIRTEL!AU43)</f>
        <v>189355.97099999999</v>
      </c>
      <c r="AV43" s="113">
        <f>SUM(MTN!AV43,AIRTEL!AV43)</f>
        <v>0</v>
      </c>
      <c r="AX43" s="113">
        <f>SUM(MTN!AX43,AIRTEL!AX43)</f>
        <v>22273078.469000004</v>
      </c>
      <c r="AY43" s="113">
        <f>SUM(MTN!AY43,AIRTEL!AY43)</f>
        <v>14085473.856000001</v>
      </c>
    </row>
    <row r="44" spans="1:51" s="45" customFormat="1" ht="15.75" thickTop="1" x14ac:dyDescent="0.25">
      <c r="B44" s="63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N44" s="114"/>
      <c r="AO44" s="114"/>
      <c r="AP44" s="114"/>
      <c r="AQ44" s="114"/>
      <c r="AS44" s="114"/>
      <c r="AT44" s="114"/>
      <c r="AU44" s="114"/>
      <c r="AV44" s="114"/>
      <c r="AX44" s="114"/>
      <c r="AY44" s="114"/>
    </row>
    <row r="45" spans="1:51" s="45" customFormat="1" x14ac:dyDescent="0.25">
      <c r="B45" s="61" t="s">
        <v>17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N45" s="114"/>
      <c r="AO45" s="114"/>
      <c r="AP45" s="114"/>
      <c r="AQ45" s="114"/>
      <c r="AS45" s="114"/>
      <c r="AT45" s="114"/>
      <c r="AU45" s="114"/>
      <c r="AV45" s="114"/>
      <c r="AX45" s="114"/>
      <c r="AY45" s="114"/>
    </row>
    <row r="46" spans="1:51" s="45" customFormat="1" x14ac:dyDescent="0.25">
      <c r="B46" s="10" t="s">
        <v>18</v>
      </c>
      <c r="C46" s="62">
        <f>IF(ISERROR(C36/C$33),0,C36/C$33)</f>
        <v>0</v>
      </c>
      <c r="D46" s="62">
        <f t="shared" ref="D46:AL53" si="29">IF(ISERROR(D36/D$33),0,D36/D$33)</f>
        <v>0</v>
      </c>
      <c r="E46" s="62">
        <f t="shared" si="29"/>
        <v>0</v>
      </c>
      <c r="F46" s="62">
        <f t="shared" si="29"/>
        <v>0</v>
      </c>
      <c r="G46" s="62">
        <f t="shared" si="29"/>
        <v>0</v>
      </c>
      <c r="H46" s="62">
        <f t="shared" si="29"/>
        <v>0</v>
      </c>
      <c r="I46" s="62">
        <f t="shared" si="29"/>
        <v>0</v>
      </c>
      <c r="J46" s="62">
        <f t="shared" si="29"/>
        <v>0</v>
      </c>
      <c r="K46" s="62">
        <f t="shared" si="29"/>
        <v>0</v>
      </c>
      <c r="L46" s="62">
        <f t="shared" si="29"/>
        <v>0</v>
      </c>
      <c r="M46" s="62">
        <f t="shared" si="29"/>
        <v>0</v>
      </c>
      <c r="N46" s="62">
        <f t="shared" si="29"/>
        <v>0</v>
      </c>
      <c r="O46" s="62">
        <f t="shared" si="29"/>
        <v>0</v>
      </c>
      <c r="P46" s="62">
        <f t="shared" si="29"/>
        <v>0</v>
      </c>
      <c r="Q46" s="62">
        <f t="shared" si="29"/>
        <v>0</v>
      </c>
      <c r="R46" s="62">
        <f t="shared" si="29"/>
        <v>0</v>
      </c>
      <c r="S46" s="62">
        <f t="shared" si="29"/>
        <v>0</v>
      </c>
      <c r="T46" s="62">
        <f t="shared" si="29"/>
        <v>0</v>
      </c>
      <c r="U46" s="62">
        <f t="shared" si="29"/>
        <v>0</v>
      </c>
      <c r="V46" s="62">
        <f t="shared" si="29"/>
        <v>0</v>
      </c>
      <c r="W46" s="62">
        <f t="shared" si="29"/>
        <v>0.42601115338489665</v>
      </c>
      <c r="X46" s="62">
        <f t="shared" si="29"/>
        <v>0.4103174253629876</v>
      </c>
      <c r="Y46" s="62">
        <f t="shared" si="29"/>
        <v>0.39033091702273293</v>
      </c>
      <c r="Z46" s="62">
        <f t="shared" si="29"/>
        <v>0.42762128330583615</v>
      </c>
      <c r="AA46" s="62">
        <f t="shared" si="29"/>
        <v>0.40722221495919908</v>
      </c>
      <c r="AB46" s="62">
        <f t="shared" si="29"/>
        <v>0.43657404331471678</v>
      </c>
      <c r="AC46" s="62">
        <f t="shared" si="29"/>
        <v>0.43537580019328054</v>
      </c>
      <c r="AD46" s="62">
        <f t="shared" si="29"/>
        <v>0.43454683487405599</v>
      </c>
      <c r="AE46" s="62">
        <f t="shared" si="29"/>
        <v>0.43725899029931042</v>
      </c>
      <c r="AF46" s="62">
        <f t="shared" si="29"/>
        <v>0.44509306022879735</v>
      </c>
      <c r="AG46" s="62">
        <f t="shared" si="29"/>
        <v>0.44734022457035727</v>
      </c>
      <c r="AH46" s="62">
        <f t="shared" si="29"/>
        <v>0.44324703872333088</v>
      </c>
      <c r="AI46" s="62">
        <f t="shared" si="29"/>
        <v>0.44268425513235826</v>
      </c>
      <c r="AJ46" s="62">
        <f t="shared" si="29"/>
        <v>0.44609114964665791</v>
      </c>
      <c r="AK46" s="62">
        <f t="shared" si="29"/>
        <v>0.44750214700724567</v>
      </c>
      <c r="AL46" s="62">
        <f t="shared" si="29"/>
        <v>0</v>
      </c>
      <c r="AN46" s="62">
        <f>IF(ISERROR(AN36/AN$33),0,AN36/AN$33)</f>
        <v>0</v>
      </c>
      <c r="AO46" s="62">
        <f t="shared" ref="AO46:AQ46" si="30">IF(ISERROR(AO36/AO$33),0,AO36/AO$33)</f>
        <v>0</v>
      </c>
      <c r="AP46" s="62">
        <f t="shared" si="30"/>
        <v>0</v>
      </c>
      <c r="AQ46" s="62">
        <f t="shared" si="30"/>
        <v>0.41121467968128494</v>
      </c>
      <c r="AS46" s="62">
        <f>IF(ISERROR(AS36/AS$33),0,AS36/AS$33)</f>
        <v>0</v>
      </c>
      <c r="AT46" s="62">
        <f t="shared" ref="AT46:AV46" si="31">IF(ISERROR(AT36/AT$33),0,AT36/AT$33)</f>
        <v>0.936752920175834</v>
      </c>
      <c r="AU46" s="62">
        <f t="shared" si="31"/>
        <v>1.1132220217338493</v>
      </c>
      <c r="AV46" s="62">
        <f t="shared" si="31"/>
        <v>0.33898186378261708</v>
      </c>
      <c r="AX46" s="62">
        <f t="shared" ref="AX46:AY46" si="32">IF(ISERROR(AX36/AX$33),0,AX36/AX$33)</f>
        <v>0.2724019306790243</v>
      </c>
      <c r="AY46" s="62">
        <f t="shared" si="32"/>
        <v>1.4212147660955712</v>
      </c>
    </row>
    <row r="47" spans="1:51" s="45" customFormat="1" x14ac:dyDescent="0.25">
      <c r="B47" s="10" t="s">
        <v>19</v>
      </c>
      <c r="C47" s="62">
        <f t="shared" ref="C47:R53" si="33">IF(ISERROR(C37/C$33),0,C37/C$33)</f>
        <v>0</v>
      </c>
      <c r="D47" s="62">
        <f t="shared" si="33"/>
        <v>0</v>
      </c>
      <c r="E47" s="62">
        <f t="shared" si="33"/>
        <v>0</v>
      </c>
      <c r="F47" s="62">
        <f t="shared" si="33"/>
        <v>0</v>
      </c>
      <c r="G47" s="62">
        <f t="shared" si="33"/>
        <v>0</v>
      </c>
      <c r="H47" s="62">
        <f t="shared" si="33"/>
        <v>0</v>
      </c>
      <c r="I47" s="62">
        <f t="shared" si="33"/>
        <v>0</v>
      </c>
      <c r="J47" s="62">
        <f t="shared" si="33"/>
        <v>0</v>
      </c>
      <c r="K47" s="62">
        <f t="shared" si="33"/>
        <v>0</v>
      </c>
      <c r="L47" s="62">
        <f t="shared" si="33"/>
        <v>0</v>
      </c>
      <c r="M47" s="62">
        <f t="shared" si="33"/>
        <v>0</v>
      </c>
      <c r="N47" s="62">
        <f t="shared" si="33"/>
        <v>0</v>
      </c>
      <c r="O47" s="62">
        <f t="shared" si="33"/>
        <v>0</v>
      </c>
      <c r="P47" s="62">
        <f t="shared" si="33"/>
        <v>0</v>
      </c>
      <c r="Q47" s="62">
        <f t="shared" si="33"/>
        <v>0</v>
      </c>
      <c r="R47" s="62">
        <f t="shared" si="33"/>
        <v>0</v>
      </c>
      <c r="S47" s="62">
        <f t="shared" si="29"/>
        <v>0</v>
      </c>
      <c r="T47" s="62">
        <f t="shared" si="29"/>
        <v>0</v>
      </c>
      <c r="U47" s="62">
        <f t="shared" si="29"/>
        <v>0</v>
      </c>
      <c r="V47" s="62">
        <f t="shared" si="29"/>
        <v>0</v>
      </c>
      <c r="W47" s="62">
        <f t="shared" si="29"/>
        <v>0.32271250756505315</v>
      </c>
      <c r="X47" s="62">
        <f t="shared" si="29"/>
        <v>0.29477155806001315</v>
      </c>
      <c r="Y47" s="62">
        <f t="shared" si="29"/>
        <v>0.28560873186785557</v>
      </c>
      <c r="Z47" s="62">
        <f t="shared" si="29"/>
        <v>0.34064389658602434</v>
      </c>
      <c r="AA47" s="62">
        <f t="shared" si="29"/>
        <v>0.33559980152622826</v>
      </c>
      <c r="AB47" s="62">
        <f t="shared" si="29"/>
        <v>0.37600386883169878</v>
      </c>
      <c r="AC47" s="62">
        <f t="shared" si="29"/>
        <v>0.36997488857125249</v>
      </c>
      <c r="AD47" s="62">
        <f t="shared" si="29"/>
        <v>0.36857052773701438</v>
      </c>
      <c r="AE47" s="62">
        <f t="shared" si="29"/>
        <v>0.37230411228016885</v>
      </c>
      <c r="AF47" s="62">
        <f t="shared" si="29"/>
        <v>0.3841935502672772</v>
      </c>
      <c r="AG47" s="62">
        <f t="shared" si="29"/>
        <v>0.38344483904447435</v>
      </c>
      <c r="AH47" s="62">
        <f t="shared" si="29"/>
        <v>0.38343629709837546</v>
      </c>
      <c r="AI47" s="62">
        <f t="shared" si="29"/>
        <v>0.38504687582518343</v>
      </c>
      <c r="AJ47" s="62">
        <f t="shared" si="29"/>
        <v>0.38832834486772044</v>
      </c>
      <c r="AK47" s="62">
        <f t="shared" si="29"/>
        <v>0.38080961907304894</v>
      </c>
      <c r="AL47" s="62">
        <f t="shared" si="29"/>
        <v>0</v>
      </c>
      <c r="AN47" s="62">
        <f t="shared" ref="AN47:AQ47" si="34">IF(ISERROR(AN37/AN$33),0,AN37/AN$33)</f>
        <v>0</v>
      </c>
      <c r="AO47" s="62">
        <f t="shared" si="34"/>
        <v>0</v>
      </c>
      <c r="AP47" s="62">
        <f t="shared" si="34"/>
        <v>0</v>
      </c>
      <c r="AQ47" s="62">
        <f t="shared" si="34"/>
        <v>0.31079253766453435</v>
      </c>
      <c r="AS47" s="62">
        <f t="shared" ref="AS47:AV47" si="35">IF(ISERROR(AS37/AS$33),0,AS37/AS$33)</f>
        <v>0</v>
      </c>
      <c r="AT47" s="62">
        <f t="shared" si="35"/>
        <v>0.80050045918849311</v>
      </c>
      <c r="AU47" s="62">
        <f t="shared" si="35"/>
        <v>0.96186275907606711</v>
      </c>
      <c r="AV47" s="62">
        <f t="shared" si="35"/>
        <v>0.29188323620156464</v>
      </c>
      <c r="AX47" s="62">
        <f t="shared" ref="AX47:AY47" si="36">IF(ISERROR(AX37/AX$33),0,AX37/AX$33)</f>
        <v>0.20596171182787862</v>
      </c>
      <c r="AY47" s="62">
        <f t="shared" si="36"/>
        <v>1.2182886756724141</v>
      </c>
    </row>
    <row r="48" spans="1:51" s="45" customFormat="1" x14ac:dyDescent="0.25">
      <c r="B48" s="11" t="s">
        <v>20</v>
      </c>
      <c r="C48" s="62">
        <f t="shared" si="33"/>
        <v>0</v>
      </c>
      <c r="D48" s="62">
        <f t="shared" si="29"/>
        <v>0</v>
      </c>
      <c r="E48" s="62">
        <f t="shared" si="29"/>
        <v>0</v>
      </c>
      <c r="F48" s="62">
        <f t="shared" si="29"/>
        <v>0</v>
      </c>
      <c r="G48" s="62">
        <f t="shared" si="29"/>
        <v>0</v>
      </c>
      <c r="H48" s="62">
        <f t="shared" si="29"/>
        <v>0</v>
      </c>
      <c r="I48" s="62">
        <f t="shared" si="29"/>
        <v>0</v>
      </c>
      <c r="J48" s="62">
        <f t="shared" si="29"/>
        <v>0</v>
      </c>
      <c r="K48" s="62">
        <f t="shared" si="29"/>
        <v>0</v>
      </c>
      <c r="L48" s="62">
        <f t="shared" si="29"/>
        <v>0</v>
      </c>
      <c r="M48" s="62">
        <f t="shared" si="29"/>
        <v>0</v>
      </c>
      <c r="N48" s="62">
        <f t="shared" si="29"/>
        <v>0</v>
      </c>
      <c r="O48" s="62">
        <f t="shared" si="29"/>
        <v>0</v>
      </c>
      <c r="P48" s="62">
        <f t="shared" si="29"/>
        <v>0</v>
      </c>
      <c r="Q48" s="62">
        <f t="shared" si="29"/>
        <v>0</v>
      </c>
      <c r="R48" s="62">
        <f t="shared" si="29"/>
        <v>0</v>
      </c>
      <c r="S48" s="62">
        <f t="shared" si="29"/>
        <v>0</v>
      </c>
      <c r="T48" s="62">
        <f t="shared" si="29"/>
        <v>0</v>
      </c>
      <c r="U48" s="62">
        <f t="shared" si="29"/>
        <v>0</v>
      </c>
      <c r="V48" s="62">
        <f t="shared" si="29"/>
        <v>0</v>
      </c>
      <c r="W48" s="62">
        <f t="shared" si="29"/>
        <v>8.5884571885765579E-2</v>
      </c>
      <c r="X48" s="62">
        <f t="shared" si="29"/>
        <v>7.8300245250709666E-2</v>
      </c>
      <c r="Y48" s="62">
        <f t="shared" si="29"/>
        <v>7.5167434140357814E-2</v>
      </c>
      <c r="Z48" s="62">
        <f t="shared" si="29"/>
        <v>9.7043829598976075E-2</v>
      </c>
      <c r="AA48" s="62">
        <f t="shared" si="29"/>
        <v>9.1480395400736048E-2</v>
      </c>
      <c r="AB48" s="62">
        <f t="shared" si="29"/>
        <v>0.10730580992491145</v>
      </c>
      <c r="AC48" s="62">
        <f t="shared" si="29"/>
        <v>0.10763572437861221</v>
      </c>
      <c r="AD48" s="62">
        <f t="shared" si="29"/>
        <v>0.10437311786210987</v>
      </c>
      <c r="AE48" s="62">
        <f t="shared" si="29"/>
        <v>0.10671057503586198</v>
      </c>
      <c r="AF48" s="62">
        <f t="shared" si="29"/>
        <v>0.10863134512077609</v>
      </c>
      <c r="AG48" s="62">
        <f t="shared" si="29"/>
        <v>0.10924370490291624</v>
      </c>
      <c r="AH48" s="62">
        <f t="shared" si="29"/>
        <v>0.11043265368634204</v>
      </c>
      <c r="AI48" s="62">
        <f t="shared" si="29"/>
        <v>0.10954765431847682</v>
      </c>
      <c r="AJ48" s="62">
        <f t="shared" si="29"/>
        <v>0.10377595287448492</v>
      </c>
      <c r="AK48" s="62">
        <f t="shared" si="29"/>
        <v>0.1039051485619078</v>
      </c>
      <c r="AL48" s="62">
        <f t="shared" si="29"/>
        <v>0</v>
      </c>
      <c r="AN48" s="62">
        <f t="shared" ref="AN48:AQ48" si="37">IF(ISERROR(AN38/AN$33),0,AN38/AN$33)</f>
        <v>0</v>
      </c>
      <c r="AO48" s="62">
        <f t="shared" si="37"/>
        <v>0</v>
      </c>
      <c r="AP48" s="62">
        <f t="shared" si="37"/>
        <v>0</v>
      </c>
      <c r="AQ48" s="62">
        <f t="shared" si="37"/>
        <v>8.5036731083362516E-2</v>
      </c>
      <c r="AS48" s="62">
        <f t="shared" ref="AS48:AV48" si="38">IF(ISERROR(AS38/AS$33),0,AS38/AS$33)</f>
        <v>0</v>
      </c>
      <c r="AT48" s="62">
        <f t="shared" si="38"/>
        <v>0.22750035635928229</v>
      </c>
      <c r="AU48" s="62">
        <f t="shared" si="38"/>
        <v>0.27489584153534841</v>
      </c>
      <c r="AV48" s="62">
        <f t="shared" si="38"/>
        <v>7.8785760116710332E-2</v>
      </c>
      <c r="AX48" s="62">
        <f t="shared" ref="AX48:AY48" si="39">IF(ISERROR(AX38/AX$33),0,AX38/AX$33)</f>
        <v>5.6082962479556499E-2</v>
      </c>
      <c r="AY48" s="62">
        <f t="shared" si="39"/>
        <v>0.34333575682890172</v>
      </c>
    </row>
    <row r="49" spans="2:51" s="45" customFormat="1" x14ac:dyDescent="0.25">
      <c r="B49" s="18" t="s">
        <v>21</v>
      </c>
      <c r="C49" s="62">
        <f t="shared" si="33"/>
        <v>0</v>
      </c>
      <c r="D49" s="62">
        <f t="shared" si="29"/>
        <v>0</v>
      </c>
      <c r="E49" s="62">
        <f t="shared" si="29"/>
        <v>0</v>
      </c>
      <c r="F49" s="62">
        <f t="shared" si="29"/>
        <v>0</v>
      </c>
      <c r="G49" s="62">
        <f t="shared" si="29"/>
        <v>0</v>
      </c>
      <c r="H49" s="62">
        <f t="shared" si="29"/>
        <v>0</v>
      </c>
      <c r="I49" s="62">
        <f t="shared" si="29"/>
        <v>0</v>
      </c>
      <c r="J49" s="62">
        <f t="shared" si="29"/>
        <v>0</v>
      </c>
      <c r="K49" s="62">
        <f t="shared" si="29"/>
        <v>0</v>
      </c>
      <c r="L49" s="62">
        <f t="shared" si="29"/>
        <v>0</v>
      </c>
      <c r="M49" s="62">
        <f t="shared" si="29"/>
        <v>0</v>
      </c>
      <c r="N49" s="62">
        <f t="shared" si="29"/>
        <v>0</v>
      </c>
      <c r="O49" s="62">
        <f t="shared" si="29"/>
        <v>0</v>
      </c>
      <c r="P49" s="62">
        <f t="shared" si="29"/>
        <v>0</v>
      </c>
      <c r="Q49" s="62">
        <f t="shared" si="29"/>
        <v>0</v>
      </c>
      <c r="R49" s="62">
        <f t="shared" si="29"/>
        <v>0</v>
      </c>
      <c r="S49" s="62">
        <f t="shared" si="29"/>
        <v>0</v>
      </c>
      <c r="T49" s="62">
        <f t="shared" si="29"/>
        <v>0</v>
      </c>
      <c r="U49" s="62">
        <f t="shared" si="29"/>
        <v>0</v>
      </c>
      <c r="V49" s="62">
        <f t="shared" si="29"/>
        <v>0</v>
      </c>
      <c r="W49" s="62">
        <f t="shared" si="29"/>
        <v>0</v>
      </c>
      <c r="X49" s="62">
        <f t="shared" si="29"/>
        <v>0</v>
      </c>
      <c r="Y49" s="62">
        <f t="shared" si="29"/>
        <v>0</v>
      </c>
      <c r="Z49" s="62">
        <f t="shared" si="29"/>
        <v>0</v>
      </c>
      <c r="AA49" s="62">
        <f t="shared" si="29"/>
        <v>0</v>
      </c>
      <c r="AB49" s="62">
        <f t="shared" si="29"/>
        <v>0</v>
      </c>
      <c r="AC49" s="62">
        <f t="shared" si="29"/>
        <v>0</v>
      </c>
      <c r="AD49" s="62">
        <f t="shared" si="29"/>
        <v>0</v>
      </c>
      <c r="AE49" s="62">
        <f t="shared" si="29"/>
        <v>0</v>
      </c>
      <c r="AF49" s="62">
        <f t="shared" si="29"/>
        <v>0</v>
      </c>
      <c r="AG49" s="62">
        <f t="shared" si="29"/>
        <v>0</v>
      </c>
      <c r="AH49" s="62">
        <f t="shared" si="29"/>
        <v>0</v>
      </c>
      <c r="AI49" s="62">
        <f t="shared" si="29"/>
        <v>0</v>
      </c>
      <c r="AJ49" s="62">
        <f t="shared" si="29"/>
        <v>0</v>
      </c>
      <c r="AK49" s="62">
        <f t="shared" si="29"/>
        <v>0</v>
      </c>
      <c r="AL49" s="62">
        <f t="shared" si="29"/>
        <v>0</v>
      </c>
      <c r="AN49" s="62">
        <f t="shared" ref="AN49:AQ49" si="40">IF(ISERROR(AN39/AN$33),0,AN39/AN$33)</f>
        <v>0</v>
      </c>
      <c r="AO49" s="62">
        <f t="shared" si="40"/>
        <v>0</v>
      </c>
      <c r="AP49" s="62">
        <f t="shared" si="40"/>
        <v>0</v>
      </c>
      <c r="AQ49" s="62">
        <f t="shared" si="40"/>
        <v>0</v>
      </c>
      <c r="AS49" s="62">
        <f t="shared" ref="AS49:AV49" si="41">IF(ISERROR(AS39/AS$33),0,AS39/AS$33)</f>
        <v>0</v>
      </c>
      <c r="AT49" s="62">
        <f t="shared" si="41"/>
        <v>0</v>
      </c>
      <c r="AU49" s="62">
        <f t="shared" si="41"/>
        <v>0</v>
      </c>
      <c r="AV49" s="62">
        <f t="shared" si="41"/>
        <v>0</v>
      </c>
      <c r="AX49" s="62">
        <f t="shared" ref="AX49:AY49" si="42">IF(ISERROR(AX39/AX$33),0,AX39/AX$33)</f>
        <v>0</v>
      </c>
      <c r="AY49" s="62">
        <f t="shared" si="42"/>
        <v>0</v>
      </c>
    </row>
    <row r="50" spans="2:51" s="45" customFormat="1" x14ac:dyDescent="0.25">
      <c r="B50" s="18" t="s">
        <v>22</v>
      </c>
      <c r="C50" s="62">
        <f t="shared" si="33"/>
        <v>0</v>
      </c>
      <c r="D50" s="62">
        <f t="shared" si="29"/>
        <v>0</v>
      </c>
      <c r="E50" s="62">
        <f t="shared" si="29"/>
        <v>0</v>
      </c>
      <c r="F50" s="62">
        <f t="shared" si="29"/>
        <v>0</v>
      </c>
      <c r="G50" s="62">
        <f t="shared" si="29"/>
        <v>0</v>
      </c>
      <c r="H50" s="62">
        <f t="shared" si="29"/>
        <v>0</v>
      </c>
      <c r="I50" s="62">
        <f t="shared" si="29"/>
        <v>0</v>
      </c>
      <c r="J50" s="62">
        <f t="shared" si="29"/>
        <v>0</v>
      </c>
      <c r="K50" s="62">
        <f t="shared" si="29"/>
        <v>0</v>
      </c>
      <c r="L50" s="62">
        <f t="shared" si="29"/>
        <v>0</v>
      </c>
      <c r="M50" s="62">
        <f t="shared" si="29"/>
        <v>0</v>
      </c>
      <c r="N50" s="62">
        <f t="shared" si="29"/>
        <v>0</v>
      </c>
      <c r="O50" s="62">
        <f t="shared" si="29"/>
        <v>0</v>
      </c>
      <c r="P50" s="62">
        <f t="shared" si="29"/>
        <v>0</v>
      </c>
      <c r="Q50" s="62">
        <f t="shared" si="29"/>
        <v>0</v>
      </c>
      <c r="R50" s="62">
        <f t="shared" si="29"/>
        <v>0</v>
      </c>
      <c r="S50" s="62">
        <f t="shared" si="29"/>
        <v>0</v>
      </c>
      <c r="T50" s="62">
        <f t="shared" si="29"/>
        <v>0</v>
      </c>
      <c r="U50" s="62">
        <f t="shared" si="29"/>
        <v>0</v>
      </c>
      <c r="V50" s="62">
        <f t="shared" si="29"/>
        <v>0</v>
      </c>
      <c r="W50" s="62">
        <f t="shared" si="29"/>
        <v>6.8491454666584448E-2</v>
      </c>
      <c r="X50" s="62">
        <f t="shared" si="29"/>
        <v>5.1302955812649105E-2</v>
      </c>
      <c r="Y50" s="62">
        <f t="shared" si="29"/>
        <v>4.077468098396525E-2</v>
      </c>
      <c r="Z50" s="62">
        <f t="shared" si="29"/>
        <v>3.9279365823993322E-2</v>
      </c>
      <c r="AA50" s="62">
        <f t="shared" si="29"/>
        <v>4.2032925071463965E-2</v>
      </c>
      <c r="AB50" s="62">
        <f t="shared" si="29"/>
        <v>3.8349017244545064E-2</v>
      </c>
      <c r="AC50" s="62">
        <f t="shared" si="29"/>
        <v>3.5350510653375036E-2</v>
      </c>
      <c r="AD50" s="62">
        <f t="shared" si="29"/>
        <v>3.7212585580829724E-2</v>
      </c>
      <c r="AE50" s="62">
        <f t="shared" si="29"/>
        <v>3.6987496777667453E-2</v>
      </c>
      <c r="AF50" s="62">
        <f t="shared" si="29"/>
        <v>3.7367091493146008E-2</v>
      </c>
      <c r="AG50" s="62">
        <f t="shared" si="29"/>
        <v>3.4884021552513876E-2</v>
      </c>
      <c r="AH50" s="62">
        <f t="shared" si="29"/>
        <v>3.8657703114758218E-2</v>
      </c>
      <c r="AI50" s="62">
        <f t="shared" si="29"/>
        <v>3.9390110419083808E-2</v>
      </c>
      <c r="AJ50" s="62">
        <f t="shared" si="29"/>
        <v>3.6194528326284905E-2</v>
      </c>
      <c r="AK50" s="62">
        <f t="shared" si="29"/>
        <v>4.0873595620753031E-2</v>
      </c>
      <c r="AL50" s="62">
        <f t="shared" si="29"/>
        <v>0</v>
      </c>
      <c r="AN50" s="62">
        <f t="shared" ref="AN50:AQ50" si="43">IF(ISERROR(AN40/AN$33),0,AN40/AN$33)</f>
        <v>0</v>
      </c>
      <c r="AO50" s="62">
        <f t="shared" si="43"/>
        <v>0</v>
      </c>
      <c r="AP50" s="62">
        <f t="shared" si="43"/>
        <v>0</v>
      </c>
      <c r="AQ50" s="62">
        <f t="shared" si="43"/>
        <v>4.3078363606889172E-2</v>
      </c>
      <c r="AS50" s="62">
        <f t="shared" ref="AS50:AV50" si="44">IF(ISERROR(AS40/AS$33),0,AS40/AS$33)</f>
        <v>0</v>
      </c>
      <c r="AT50" s="62">
        <f t="shared" si="44"/>
        <v>7.9333134763495794E-2</v>
      </c>
      <c r="AU50" s="62">
        <f t="shared" si="44"/>
        <v>9.433595887318344E-2</v>
      </c>
      <c r="AV50" s="62">
        <f t="shared" si="44"/>
        <v>2.9176524616054703E-2</v>
      </c>
      <c r="AX50" s="62">
        <f t="shared" ref="AX50:AY50" si="45">IF(ISERROR(AX40/AX$33),0,AX40/AX$33)</f>
        <v>3.1213286737967319E-2</v>
      </c>
      <c r="AY50" s="62">
        <f t="shared" si="45"/>
        <v>0.1222124012301725</v>
      </c>
    </row>
    <row r="51" spans="2:51" s="45" customFormat="1" x14ac:dyDescent="0.25">
      <c r="B51" s="18" t="s">
        <v>23</v>
      </c>
      <c r="C51" s="62">
        <f t="shared" si="33"/>
        <v>0</v>
      </c>
      <c r="D51" s="62">
        <f t="shared" si="29"/>
        <v>0</v>
      </c>
      <c r="E51" s="62">
        <f t="shared" si="29"/>
        <v>0</v>
      </c>
      <c r="F51" s="62">
        <f t="shared" si="29"/>
        <v>0</v>
      </c>
      <c r="G51" s="62">
        <f t="shared" si="29"/>
        <v>0</v>
      </c>
      <c r="H51" s="62">
        <f t="shared" si="29"/>
        <v>0</v>
      </c>
      <c r="I51" s="62">
        <f t="shared" si="29"/>
        <v>0</v>
      </c>
      <c r="J51" s="62">
        <f t="shared" si="29"/>
        <v>0</v>
      </c>
      <c r="K51" s="62">
        <f t="shared" si="29"/>
        <v>0</v>
      </c>
      <c r="L51" s="62">
        <f t="shared" si="29"/>
        <v>0</v>
      </c>
      <c r="M51" s="62">
        <f t="shared" si="29"/>
        <v>0</v>
      </c>
      <c r="N51" s="62">
        <f t="shared" si="29"/>
        <v>0</v>
      </c>
      <c r="O51" s="62">
        <f t="shared" si="29"/>
        <v>0</v>
      </c>
      <c r="P51" s="62">
        <f t="shared" si="29"/>
        <v>0</v>
      </c>
      <c r="Q51" s="62">
        <f t="shared" si="29"/>
        <v>0</v>
      </c>
      <c r="R51" s="62">
        <f t="shared" si="29"/>
        <v>0</v>
      </c>
      <c r="S51" s="62">
        <f t="shared" si="29"/>
        <v>0</v>
      </c>
      <c r="T51" s="62">
        <f t="shared" si="29"/>
        <v>0</v>
      </c>
      <c r="U51" s="62">
        <f t="shared" si="29"/>
        <v>0</v>
      </c>
      <c r="V51" s="62">
        <f t="shared" si="29"/>
        <v>0</v>
      </c>
      <c r="W51" s="62">
        <f t="shared" si="29"/>
        <v>3.1040423037434185E-2</v>
      </c>
      <c r="X51" s="62">
        <f t="shared" si="29"/>
        <v>2.6873885590891929E-2</v>
      </c>
      <c r="Y51" s="62">
        <f t="shared" si="29"/>
        <v>2.5426902763833529E-2</v>
      </c>
      <c r="Z51" s="62">
        <f t="shared" si="29"/>
        <v>2.6053704266942746E-2</v>
      </c>
      <c r="AA51" s="62">
        <f t="shared" si="29"/>
        <v>2.8239641187485485E-2</v>
      </c>
      <c r="AB51" s="62">
        <f t="shared" si="29"/>
        <v>2.8478763605399134E-2</v>
      </c>
      <c r="AC51" s="62">
        <f t="shared" si="29"/>
        <v>2.4031882581870417E-2</v>
      </c>
      <c r="AD51" s="62">
        <f t="shared" si="29"/>
        <v>2.6567794908097884E-2</v>
      </c>
      <c r="AE51" s="62">
        <f t="shared" si="29"/>
        <v>2.3462902769940168E-2</v>
      </c>
      <c r="AF51" s="62">
        <f t="shared" si="29"/>
        <v>2.371459528819031E-2</v>
      </c>
      <c r="AG51" s="62">
        <f t="shared" si="29"/>
        <v>2.3334675516661053E-2</v>
      </c>
      <c r="AH51" s="62">
        <f t="shared" si="29"/>
        <v>2.4225819079024043E-2</v>
      </c>
      <c r="AI51" s="62">
        <f t="shared" si="29"/>
        <v>2.3331104304897654E-2</v>
      </c>
      <c r="AJ51" s="62">
        <f t="shared" si="29"/>
        <v>2.5610024284851842E-2</v>
      </c>
      <c r="AK51" s="62">
        <f t="shared" si="29"/>
        <v>2.6909489737044563E-2</v>
      </c>
      <c r="AL51" s="62">
        <f t="shared" si="29"/>
        <v>0</v>
      </c>
      <c r="AN51" s="62">
        <f t="shared" ref="AN51:AQ51" si="46">IF(ISERROR(AN41/AN$33),0,AN41/AN$33)</f>
        <v>0</v>
      </c>
      <c r="AO51" s="62">
        <f t="shared" si="46"/>
        <v>0</v>
      </c>
      <c r="AP51" s="62">
        <f t="shared" si="46"/>
        <v>0</v>
      </c>
      <c r="AQ51" s="62">
        <f t="shared" si="46"/>
        <v>2.6085960064512994E-2</v>
      </c>
      <c r="AS51" s="62">
        <f t="shared" ref="AS51:AV51" si="47">IF(ISERROR(AS41/AS$33),0,AS41/AS$33)</f>
        <v>0</v>
      </c>
      <c r="AT51" s="62">
        <f t="shared" si="47"/>
        <v>5.2304681853878258E-2</v>
      </c>
      <c r="AU51" s="62">
        <f t="shared" si="47"/>
        <v>5.9189562083414513E-2</v>
      </c>
      <c r="AV51" s="62">
        <f t="shared" si="47"/>
        <v>1.9907358279297748E-2</v>
      </c>
      <c r="AX51" s="62">
        <f t="shared" ref="AX51:AY51" si="48">IF(ISERROR(AX41/AX$33),0,AX41/AX$33)</f>
        <v>1.7730652043305234E-2</v>
      </c>
      <c r="AY51" s="62">
        <f t="shared" si="48"/>
        <v>8.0819976080457476E-2</v>
      </c>
    </row>
    <row r="52" spans="2:51" s="45" customFormat="1" x14ac:dyDescent="0.25">
      <c r="B52" s="18" t="s">
        <v>24</v>
      </c>
      <c r="C52" s="62">
        <f t="shared" si="33"/>
        <v>0</v>
      </c>
      <c r="D52" s="62">
        <f t="shared" si="29"/>
        <v>0</v>
      </c>
      <c r="E52" s="62">
        <f t="shared" si="29"/>
        <v>0</v>
      </c>
      <c r="F52" s="62">
        <f t="shared" si="29"/>
        <v>0</v>
      </c>
      <c r="G52" s="62">
        <f t="shared" si="29"/>
        <v>0</v>
      </c>
      <c r="H52" s="62">
        <f t="shared" si="29"/>
        <v>0</v>
      </c>
      <c r="I52" s="62">
        <f t="shared" si="29"/>
        <v>0</v>
      </c>
      <c r="J52" s="62">
        <f t="shared" si="29"/>
        <v>0</v>
      </c>
      <c r="K52" s="62">
        <f t="shared" si="29"/>
        <v>0</v>
      </c>
      <c r="L52" s="62">
        <f t="shared" si="29"/>
        <v>0</v>
      </c>
      <c r="M52" s="62">
        <f t="shared" si="29"/>
        <v>0</v>
      </c>
      <c r="N52" s="62">
        <f t="shared" si="29"/>
        <v>0</v>
      </c>
      <c r="O52" s="62">
        <f t="shared" si="29"/>
        <v>0</v>
      </c>
      <c r="P52" s="62">
        <f t="shared" si="29"/>
        <v>0</v>
      </c>
      <c r="Q52" s="62">
        <f t="shared" si="29"/>
        <v>0</v>
      </c>
      <c r="R52" s="62">
        <f t="shared" si="29"/>
        <v>0</v>
      </c>
      <c r="S52" s="62">
        <f t="shared" si="29"/>
        <v>0</v>
      </c>
      <c r="T52" s="62">
        <f t="shared" si="29"/>
        <v>0</v>
      </c>
      <c r="U52" s="62">
        <f t="shared" si="29"/>
        <v>0</v>
      </c>
      <c r="V52" s="62">
        <f t="shared" si="29"/>
        <v>0</v>
      </c>
      <c r="W52" s="62">
        <f t="shared" si="29"/>
        <v>5.8244096454672178E-5</v>
      </c>
      <c r="X52" s="62">
        <f t="shared" si="29"/>
        <v>1.7225795952311015E-4</v>
      </c>
      <c r="Y52" s="62">
        <f t="shared" si="29"/>
        <v>7.695982625773162E-5</v>
      </c>
      <c r="Z52" s="62">
        <f t="shared" si="29"/>
        <v>3.5956728280109219E-5</v>
      </c>
      <c r="AA52" s="62">
        <f t="shared" si="29"/>
        <v>6.2462677789316206E-6</v>
      </c>
      <c r="AB52" s="62">
        <f t="shared" si="29"/>
        <v>1.7696426070107545E-5</v>
      </c>
      <c r="AC52" s="62">
        <f t="shared" si="29"/>
        <v>2.6958469527910131E-5</v>
      </c>
      <c r="AD52" s="62">
        <f t="shared" si="29"/>
        <v>3.0108518378033322E-5</v>
      </c>
      <c r="AE52" s="62">
        <f t="shared" si="29"/>
        <v>6.9223464572548392E-6</v>
      </c>
      <c r="AF52" s="62">
        <f t="shared" si="29"/>
        <v>0</v>
      </c>
      <c r="AG52" s="62">
        <f t="shared" si="29"/>
        <v>0</v>
      </c>
      <c r="AH52" s="62">
        <f t="shared" si="29"/>
        <v>4.8829816928887262E-7</v>
      </c>
      <c r="AI52" s="62">
        <f t="shared" si="29"/>
        <v>0</v>
      </c>
      <c r="AJ52" s="62">
        <f t="shared" si="29"/>
        <v>0</v>
      </c>
      <c r="AK52" s="62">
        <f t="shared" si="29"/>
        <v>0</v>
      </c>
      <c r="AL52" s="62">
        <f t="shared" si="29"/>
        <v>0</v>
      </c>
      <c r="AN52" s="62">
        <f t="shared" ref="AN52:AQ52" si="49">IF(ISERROR(AN42/AN$33),0,AN42/AN$33)</f>
        <v>0</v>
      </c>
      <c r="AO52" s="62">
        <f t="shared" si="49"/>
        <v>0</v>
      </c>
      <c r="AP52" s="62">
        <f t="shared" si="49"/>
        <v>0</v>
      </c>
      <c r="AQ52" s="62">
        <f t="shared" si="49"/>
        <v>8.651057855351324E-5</v>
      </c>
      <c r="AS52" s="62">
        <f t="shared" ref="AS52:AV52" si="50">IF(ISERROR(AS42/AS$33),0,AS42/AS$33)</f>
        <v>0</v>
      </c>
      <c r="AT52" s="62">
        <f t="shared" si="50"/>
        <v>2.5095311520191651E-5</v>
      </c>
      <c r="AU52" s="62">
        <f t="shared" si="50"/>
        <v>4.056216031861195E-7</v>
      </c>
      <c r="AV52" s="62">
        <f t="shared" si="50"/>
        <v>0</v>
      </c>
      <c r="AX52" s="62">
        <f t="shared" ref="AX52:AY52" si="51">IF(ISERROR(AX42/AX$33),0,AX42/AX$33)</f>
        <v>5.3787503262450117E-5</v>
      </c>
      <c r="AY52" s="62">
        <f t="shared" si="51"/>
        <v>2.2365596574428147E-5</v>
      </c>
    </row>
    <row r="53" spans="2:51" x14ac:dyDescent="0.25">
      <c r="B53" s="18" t="s">
        <v>25</v>
      </c>
      <c r="C53" s="62">
        <f t="shared" si="33"/>
        <v>0</v>
      </c>
      <c r="D53" s="62">
        <f t="shared" si="29"/>
        <v>0</v>
      </c>
      <c r="E53" s="62">
        <f t="shared" si="29"/>
        <v>0</v>
      </c>
      <c r="F53" s="62">
        <f t="shared" si="29"/>
        <v>0</v>
      </c>
      <c r="G53" s="62">
        <f t="shared" si="29"/>
        <v>0</v>
      </c>
      <c r="H53" s="62">
        <f t="shared" si="29"/>
        <v>0</v>
      </c>
      <c r="I53" s="62">
        <f t="shared" si="29"/>
        <v>0</v>
      </c>
      <c r="J53" s="62">
        <f t="shared" si="29"/>
        <v>0</v>
      </c>
      <c r="K53" s="62">
        <f t="shared" si="29"/>
        <v>0</v>
      </c>
      <c r="L53" s="62">
        <f t="shared" si="29"/>
        <v>0</v>
      </c>
      <c r="M53" s="62">
        <f t="shared" si="29"/>
        <v>0</v>
      </c>
      <c r="N53" s="62">
        <f t="shared" si="29"/>
        <v>0</v>
      </c>
      <c r="O53" s="62">
        <f t="shared" si="29"/>
        <v>0</v>
      </c>
      <c r="P53" s="62">
        <f t="shared" si="29"/>
        <v>0</v>
      </c>
      <c r="Q53" s="62">
        <f t="shared" si="29"/>
        <v>0</v>
      </c>
      <c r="R53" s="62">
        <f t="shared" si="29"/>
        <v>0</v>
      </c>
      <c r="S53" s="62">
        <f t="shared" si="29"/>
        <v>0</v>
      </c>
      <c r="T53" s="62">
        <f t="shared" si="29"/>
        <v>0</v>
      </c>
      <c r="U53" s="62">
        <f t="shared" si="29"/>
        <v>0</v>
      </c>
      <c r="V53" s="62">
        <f t="shared" si="29"/>
        <v>0</v>
      </c>
      <c r="W53" s="62">
        <f t="shared" si="29"/>
        <v>6.5801645363811348E-2</v>
      </c>
      <c r="X53" s="62">
        <f t="shared" si="29"/>
        <v>0.1382616719632255</v>
      </c>
      <c r="Y53" s="62">
        <f t="shared" si="29"/>
        <v>0.18261437339499714</v>
      </c>
      <c r="Z53" s="62">
        <f t="shared" si="29"/>
        <v>6.932196368994728E-2</v>
      </c>
      <c r="AA53" s="62">
        <f t="shared" si="29"/>
        <v>9.541877558710822E-2</v>
      </c>
      <c r="AB53" s="62">
        <f t="shared" si="29"/>
        <v>1.3270800652658659E-2</v>
      </c>
      <c r="AC53" s="62">
        <f t="shared" ref="AC53:AL53" si="52">IF(ISERROR(AC43/AC$33),0,AC43/AC$33)</f>
        <v>2.7604235152081196E-2</v>
      </c>
      <c r="AD53" s="62">
        <f t="shared" si="52"/>
        <v>2.8699030519514085E-2</v>
      </c>
      <c r="AE53" s="62">
        <f t="shared" si="52"/>
        <v>2.3269000490593834E-2</v>
      </c>
      <c r="AF53" s="62">
        <f t="shared" si="52"/>
        <v>1.0003576018129078E-3</v>
      </c>
      <c r="AG53" s="62">
        <f t="shared" si="52"/>
        <v>1.7525344130773237E-3</v>
      </c>
      <c r="AH53" s="62">
        <f t="shared" si="52"/>
        <v>0</v>
      </c>
      <c r="AI53" s="62">
        <f t="shared" si="52"/>
        <v>0</v>
      </c>
      <c r="AJ53" s="62">
        <f t="shared" si="52"/>
        <v>0</v>
      </c>
      <c r="AK53" s="62">
        <f t="shared" si="52"/>
        <v>0</v>
      </c>
      <c r="AL53" s="62">
        <f t="shared" si="52"/>
        <v>0</v>
      </c>
      <c r="AN53" s="62">
        <f t="shared" ref="AN53:AQ53" si="53">IF(ISERROR(AN43/AN$33),0,AN43/AN$33)</f>
        <v>0</v>
      </c>
      <c r="AO53" s="62">
        <f t="shared" si="53"/>
        <v>0</v>
      </c>
      <c r="AP53" s="62">
        <f t="shared" si="53"/>
        <v>0</v>
      </c>
      <c r="AQ53" s="62">
        <f t="shared" si="53"/>
        <v>0.12370521732086262</v>
      </c>
      <c r="AS53" s="62">
        <f t="shared" ref="AS53:AV53" si="54">IF(ISERROR(AS43/AS$33),0,AS43/AS$33)</f>
        <v>0</v>
      </c>
      <c r="AT53" s="62">
        <f t="shared" si="54"/>
        <v>3.6824165533996547E-2</v>
      </c>
      <c r="AU53" s="62">
        <f t="shared" si="54"/>
        <v>1.4491862741487613E-3</v>
      </c>
      <c r="AV53" s="62">
        <f t="shared" si="54"/>
        <v>0</v>
      </c>
      <c r="AX53" s="62">
        <f t="shared" ref="AX53:AY53" si="55">IF(ISERROR(AX43/AX$33),0,AX43/AX$33)</f>
        <v>7.4951835897098473E-2</v>
      </c>
      <c r="AY53" s="62">
        <f t="shared" si="55"/>
        <v>4.5194681684449074E-2</v>
      </c>
    </row>
    <row r="55" spans="2:51" x14ac:dyDescent="0.25">
      <c r="B55" s="15" t="s">
        <v>41</v>
      </c>
      <c r="C55" s="16">
        <f>SUM(C58:C65)</f>
        <v>0</v>
      </c>
      <c r="D55" s="16">
        <f t="shared" ref="D55:AL55" si="56">SUM(D58:D65)</f>
        <v>0</v>
      </c>
      <c r="E55" s="16">
        <f t="shared" si="56"/>
        <v>0</v>
      </c>
      <c r="F55" s="16">
        <f t="shared" si="56"/>
        <v>0</v>
      </c>
      <c r="G55" s="16">
        <f t="shared" si="56"/>
        <v>0</v>
      </c>
      <c r="H55" s="16">
        <f t="shared" si="56"/>
        <v>0</v>
      </c>
      <c r="I55" s="16">
        <f t="shared" si="56"/>
        <v>0</v>
      </c>
      <c r="J55" s="16">
        <f t="shared" si="56"/>
        <v>0</v>
      </c>
      <c r="K55" s="16">
        <f t="shared" si="56"/>
        <v>0</v>
      </c>
      <c r="L55" s="16">
        <f t="shared" si="56"/>
        <v>0</v>
      </c>
      <c r="M55" s="16">
        <f t="shared" si="56"/>
        <v>0</v>
      </c>
      <c r="N55" s="16">
        <f t="shared" si="56"/>
        <v>0</v>
      </c>
      <c r="O55" s="16">
        <f t="shared" si="56"/>
        <v>0</v>
      </c>
      <c r="P55" s="16">
        <f t="shared" si="56"/>
        <v>0</v>
      </c>
      <c r="Q55" s="16">
        <f t="shared" si="56"/>
        <v>0</v>
      </c>
      <c r="R55" s="16">
        <f t="shared" si="56"/>
        <v>0</v>
      </c>
      <c r="S55" s="16">
        <f t="shared" si="56"/>
        <v>0</v>
      </c>
      <c r="T55" s="16">
        <f t="shared" si="56"/>
        <v>0</v>
      </c>
      <c r="U55" s="16">
        <f t="shared" si="56"/>
        <v>0</v>
      </c>
      <c r="V55" s="16">
        <f t="shared" si="56"/>
        <v>0</v>
      </c>
      <c r="W55" s="16">
        <f t="shared" si="56"/>
        <v>270858.49621867109</v>
      </c>
      <c r="X55" s="16">
        <f t="shared" si="56"/>
        <v>342646.41287220025</v>
      </c>
      <c r="Y55" s="16">
        <f t="shared" si="56"/>
        <v>365668.68471339543</v>
      </c>
      <c r="Z55" s="16">
        <f t="shared" si="56"/>
        <v>573419.12001539941</v>
      </c>
      <c r="AA55" s="16">
        <f t="shared" si="56"/>
        <v>562366.21310779767</v>
      </c>
      <c r="AB55" s="16">
        <f t="shared" si="56"/>
        <v>627996.84499999997</v>
      </c>
      <c r="AC55" s="16">
        <f t="shared" si="56"/>
        <v>770811.00864839996</v>
      </c>
      <c r="AD55" s="16">
        <f t="shared" si="56"/>
        <v>820716.89708809997</v>
      </c>
      <c r="AE55" s="16">
        <f t="shared" si="56"/>
        <v>911210.20333685784</v>
      </c>
      <c r="AF55" s="16">
        <f t="shared" si="56"/>
        <v>952324.9705258701</v>
      </c>
      <c r="AG55" s="16">
        <f t="shared" si="56"/>
        <v>1081909.7480285948</v>
      </c>
      <c r="AH55" s="16">
        <f t="shared" si="56"/>
        <v>1117414.519791665</v>
      </c>
      <c r="AI55" s="16">
        <f t="shared" si="56"/>
        <v>1137891.8290393692</v>
      </c>
      <c r="AJ55" s="16">
        <f t="shared" si="56"/>
        <v>1068393.8272216991</v>
      </c>
      <c r="AK55" s="16">
        <f t="shared" si="56"/>
        <v>983120.25879704801</v>
      </c>
      <c r="AL55" s="16">
        <f t="shared" si="56"/>
        <v>0</v>
      </c>
      <c r="AM55" s="93">
        <f>AH55-AG55</f>
        <v>35504.771763070254</v>
      </c>
      <c r="AN55" s="36">
        <f>SUM(O55:Q55)</f>
        <v>0</v>
      </c>
      <c r="AO55" s="36">
        <f>SUM(R55:T55)</f>
        <v>0</v>
      </c>
      <c r="AP55" s="36">
        <f>SUM(U55:V55)</f>
        <v>0</v>
      </c>
      <c r="AQ55" s="36">
        <f>SUM(X55:Z55)</f>
        <v>1281734.2176009952</v>
      </c>
      <c r="AS55" s="36">
        <f>SUM(T55:V55)</f>
        <v>0</v>
      </c>
      <c r="AT55" s="36">
        <f>SUM(W55:Y55)</f>
        <v>979173.59380426677</v>
      </c>
      <c r="AU55" s="36">
        <f>SUM(Z55:AA55)</f>
        <v>1135785.3331231971</v>
      </c>
      <c r="AV55" s="36">
        <f>SUM(AC55:AE55)</f>
        <v>2502738.1090733577</v>
      </c>
      <c r="AX55" s="36">
        <f t="shared" ref="AX55:AY55" si="57">SUM(AE55:AG55)</f>
        <v>2945444.9218913224</v>
      </c>
      <c r="AY55" s="36">
        <f t="shared" si="57"/>
        <v>3151649.2383461297</v>
      </c>
    </row>
    <row r="56" spans="2:51" x14ac:dyDescent="0.25">
      <c r="B56" s="55" t="s">
        <v>15</v>
      </c>
      <c r="C56" s="12"/>
      <c r="D56" s="57">
        <f t="shared" ref="D56:AL56" si="58">IF(ISERROR(D55/C55-1),0,D55/C55-1)</f>
        <v>0</v>
      </c>
      <c r="E56" s="57">
        <f t="shared" si="58"/>
        <v>0</v>
      </c>
      <c r="F56" s="57">
        <f t="shared" si="58"/>
        <v>0</v>
      </c>
      <c r="G56" s="57">
        <f t="shared" si="58"/>
        <v>0</v>
      </c>
      <c r="H56" s="57">
        <f t="shared" si="58"/>
        <v>0</v>
      </c>
      <c r="I56" s="57">
        <f t="shared" si="58"/>
        <v>0</v>
      </c>
      <c r="J56" s="57">
        <f t="shared" si="58"/>
        <v>0</v>
      </c>
      <c r="K56" s="57">
        <f t="shared" si="58"/>
        <v>0</v>
      </c>
      <c r="L56" s="57">
        <f t="shared" si="58"/>
        <v>0</v>
      </c>
      <c r="M56" s="57">
        <f t="shared" si="58"/>
        <v>0</v>
      </c>
      <c r="N56" s="57">
        <f t="shared" si="58"/>
        <v>0</v>
      </c>
      <c r="O56" s="57">
        <f t="shared" si="58"/>
        <v>0</v>
      </c>
      <c r="P56" s="57">
        <f t="shared" si="58"/>
        <v>0</v>
      </c>
      <c r="Q56" s="57">
        <f t="shared" si="58"/>
        <v>0</v>
      </c>
      <c r="R56" s="57">
        <f t="shared" si="58"/>
        <v>0</v>
      </c>
      <c r="S56" s="57">
        <f t="shared" si="58"/>
        <v>0</v>
      </c>
      <c r="T56" s="57">
        <f t="shared" si="58"/>
        <v>0</v>
      </c>
      <c r="U56" s="57">
        <f t="shared" si="58"/>
        <v>0</v>
      </c>
      <c r="V56" s="57">
        <f t="shared" si="58"/>
        <v>0</v>
      </c>
      <c r="W56" s="57">
        <f t="shared" si="58"/>
        <v>0</v>
      </c>
      <c r="X56" s="57">
        <f t="shared" si="58"/>
        <v>0.26503845238649237</v>
      </c>
      <c r="Y56" s="57">
        <f t="shared" si="58"/>
        <v>6.7189589548634743E-2</v>
      </c>
      <c r="Z56" s="57">
        <f t="shared" si="58"/>
        <v>0.56813843784527251</v>
      </c>
      <c r="AA56" s="57">
        <f t="shared" si="58"/>
        <v>-1.9275441857092068E-2</v>
      </c>
      <c r="AB56" s="57">
        <f t="shared" si="58"/>
        <v>0.11670443629518301</v>
      </c>
      <c r="AC56" s="90">
        <f t="shared" si="58"/>
        <v>0.22741223110507813</v>
      </c>
      <c r="AD56" s="90">
        <f t="shared" si="58"/>
        <v>6.4744649310612301E-2</v>
      </c>
      <c r="AE56" s="57">
        <f t="shared" si="58"/>
        <v>0.11026129298644594</v>
      </c>
      <c r="AF56" s="57">
        <f t="shared" si="58"/>
        <v>4.5121056632651424E-2</v>
      </c>
      <c r="AG56" s="57">
        <f t="shared" si="58"/>
        <v>0.13607201481986597</v>
      </c>
      <c r="AH56" s="57">
        <f t="shared" si="58"/>
        <v>3.2816759279381102E-2</v>
      </c>
      <c r="AI56" s="57">
        <f t="shared" si="58"/>
        <v>1.8325615861445987E-2</v>
      </c>
      <c r="AJ56" s="57">
        <f t="shared" si="58"/>
        <v>-6.1076105868816843E-2</v>
      </c>
      <c r="AK56" s="57">
        <f t="shared" si="58"/>
        <v>-7.9814733342666755E-2</v>
      </c>
      <c r="AL56" s="57">
        <f t="shared" si="58"/>
        <v>-1</v>
      </c>
      <c r="AM56" s="57"/>
    </row>
    <row r="57" spans="2:51" ht="15.75" thickBot="1" x14ac:dyDescent="0.3">
      <c r="B57" s="55"/>
      <c r="C57" s="12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92"/>
      <c r="AE57" s="57"/>
      <c r="AF57" s="57"/>
      <c r="AG57" s="57"/>
      <c r="AH57" s="57"/>
      <c r="AI57" s="57"/>
      <c r="AJ57" s="57"/>
      <c r="AK57" s="57"/>
      <c r="AL57" s="57"/>
    </row>
    <row r="58" spans="2:51" ht="16.5" thickTop="1" thickBot="1" x14ac:dyDescent="0.3">
      <c r="B58" s="10" t="s">
        <v>112</v>
      </c>
      <c r="C58" s="58">
        <f>SUM(MTN!C58,AIRTEL!C58)</f>
        <v>0</v>
      </c>
      <c r="D58" s="58">
        <f>SUM(MTN!D58,AIRTEL!D58)</f>
        <v>0</v>
      </c>
      <c r="E58" s="58">
        <f>SUM(MTN!E58,AIRTEL!E58)</f>
        <v>0</v>
      </c>
      <c r="F58" s="58">
        <f>SUM(MTN!F58,AIRTEL!F58)</f>
        <v>0</v>
      </c>
      <c r="G58" s="58">
        <f>SUM(MTN!G58,AIRTEL!G58)</f>
        <v>0</v>
      </c>
      <c r="H58" s="58">
        <f>SUM(MTN!H58,AIRTEL!H58)</f>
        <v>0</v>
      </c>
      <c r="I58" s="58">
        <f>SUM(MTN!I58,AIRTEL!I58)</f>
        <v>0</v>
      </c>
      <c r="J58" s="58">
        <f>SUM(MTN!J58,AIRTEL!J58)</f>
        <v>0</v>
      </c>
      <c r="K58" s="58">
        <f>SUM(MTN!K58,AIRTEL!K58)</f>
        <v>0</v>
      </c>
      <c r="L58" s="58">
        <f>SUM(MTN!L58,AIRTEL!L58)</f>
        <v>0</v>
      </c>
      <c r="M58" s="58">
        <f>SUM(MTN!M58,AIRTEL!M58)</f>
        <v>0</v>
      </c>
      <c r="N58" s="58">
        <f>SUM(MTN!N58,AIRTEL!N58)</f>
        <v>0</v>
      </c>
      <c r="O58" s="58">
        <f>SUM(MTN!O58,AIRTEL!O58)</f>
        <v>0</v>
      </c>
      <c r="P58" s="58">
        <f>SUM(MTN!P58,AIRTEL!P58)</f>
        <v>0</v>
      </c>
      <c r="Q58" s="58">
        <f>SUM(MTN!Q58,AIRTEL!Q58)</f>
        <v>0</v>
      </c>
      <c r="R58" s="58">
        <f>SUM(MTN!R58,AIRTEL!R58)</f>
        <v>0</v>
      </c>
      <c r="S58" s="58">
        <f>SUM(MTN!S58,AIRTEL!S58)</f>
        <v>0</v>
      </c>
      <c r="T58" s="58">
        <f>SUM(MTN!T58,AIRTEL!T58)</f>
        <v>0</v>
      </c>
      <c r="U58" s="58">
        <f>SUM(MTN!U58,AIRTEL!U58)</f>
        <v>0</v>
      </c>
      <c r="V58" s="58">
        <f>SUM(MTN!V58,AIRTEL!V58)</f>
        <v>0</v>
      </c>
      <c r="W58" s="58">
        <f>SUM(MTN!W58,AIRTEL!W58)</f>
        <v>0</v>
      </c>
      <c r="X58" s="58">
        <f>SUM(MTN!X58,AIRTEL!X58)</f>
        <v>0</v>
      </c>
      <c r="Y58" s="58">
        <f>SUM(MTN!Y58,AIRTEL!Y58)</f>
        <v>0</v>
      </c>
      <c r="Z58" s="58">
        <f>SUM(MTN!Z58,AIRTEL!Z58)</f>
        <v>0</v>
      </c>
      <c r="AA58" s="58">
        <f>SUM(MTN!AA58,AIRTEL!AA58)</f>
        <v>0</v>
      </c>
      <c r="AB58" s="58">
        <f>SUM(MTN!AB58,AIRTEL!AB58)</f>
        <v>0</v>
      </c>
      <c r="AC58" s="58">
        <f>SUM(MTN!AC58,AIRTEL!AC58)</f>
        <v>0</v>
      </c>
      <c r="AD58" s="58">
        <f>SUM(MTN!AD58,AIRTEL!AD58)</f>
        <v>0</v>
      </c>
      <c r="AE58" s="58">
        <f>SUM(MTN!AE58,AIRTEL!AE58)</f>
        <v>0</v>
      </c>
      <c r="AF58" s="58">
        <f>SUM(MTN!AF58,AIRTEL!AF58)</f>
        <v>0</v>
      </c>
      <c r="AG58" s="58">
        <f>SUM(MTN!AG58,AIRTEL!AG58)</f>
        <v>0</v>
      </c>
      <c r="AH58" s="58">
        <f>SUM(MTN!AH58,AIRTEL!AH58)</f>
        <v>0</v>
      </c>
      <c r="AI58" s="58">
        <f>SUM(MTN!AI58,AIRTEL!AI58)</f>
        <v>0</v>
      </c>
      <c r="AJ58" s="58">
        <f>SUM(MTN!AJ58,AIRTEL!AJ58)</f>
        <v>0</v>
      </c>
      <c r="AK58" s="58">
        <f>SUM(MTN!AK58,AIRTEL!AK58)</f>
        <v>0</v>
      </c>
      <c r="AL58" s="58">
        <f>SUM(MTN!AL58,AIRTEL!AL58)</f>
        <v>0</v>
      </c>
      <c r="AN58" s="115">
        <f>SUM(MTN!AN58,AIRTEL!AN58)</f>
        <v>0</v>
      </c>
      <c r="AO58" s="115">
        <f>SUM(MTN!AO58,AIRTEL!AO58)</f>
        <v>0</v>
      </c>
      <c r="AP58" s="115">
        <f>SUM(MTN!AP58,AIRTEL!AP58)</f>
        <v>0</v>
      </c>
      <c r="AQ58" s="115">
        <f>SUM(MTN!AQ58,AIRTEL!AQ58)</f>
        <v>0</v>
      </c>
      <c r="AS58" s="115">
        <f>SUM(MTN!AS58,AIRTEL!AS58)</f>
        <v>0</v>
      </c>
      <c r="AT58" s="115">
        <f>SUM(MTN!AT58,AIRTEL!AT58)</f>
        <v>0</v>
      </c>
      <c r="AU58" s="115">
        <f>SUM(MTN!AU58,AIRTEL!AU58)</f>
        <v>0</v>
      </c>
      <c r="AV58" s="115">
        <f>SUM(MTN!AV58,AIRTEL!AV58)</f>
        <v>0</v>
      </c>
      <c r="AX58" s="115">
        <f>SUM(MTN!AX58,AIRTEL!AX58)</f>
        <v>0</v>
      </c>
      <c r="AY58" s="115">
        <f>SUM(MTN!AY58,AIRTEL!AY58)</f>
        <v>0</v>
      </c>
    </row>
    <row r="59" spans="2:51" ht="16.5" thickTop="1" thickBot="1" x14ac:dyDescent="0.3">
      <c r="B59" s="10" t="s">
        <v>113</v>
      </c>
      <c r="C59" s="58">
        <f>SUM(MTN!C59,AIRTEL!C59)</f>
        <v>0</v>
      </c>
      <c r="D59" s="58">
        <f>SUM(MTN!D59,AIRTEL!D59)</f>
        <v>0</v>
      </c>
      <c r="E59" s="58">
        <f>SUM(MTN!E59,AIRTEL!E59)</f>
        <v>0</v>
      </c>
      <c r="F59" s="58">
        <f>SUM(MTN!F59,AIRTEL!F59)</f>
        <v>0</v>
      </c>
      <c r="G59" s="58">
        <f>SUM(MTN!G59,AIRTEL!G59)</f>
        <v>0</v>
      </c>
      <c r="H59" s="58">
        <f>SUM(MTN!H59,AIRTEL!H59)</f>
        <v>0</v>
      </c>
      <c r="I59" s="58">
        <f>SUM(MTN!I59,AIRTEL!I59)</f>
        <v>0</v>
      </c>
      <c r="J59" s="58">
        <f>SUM(MTN!J59,AIRTEL!J59)</f>
        <v>0</v>
      </c>
      <c r="K59" s="58">
        <f>SUM(MTN!K59,AIRTEL!K59)</f>
        <v>0</v>
      </c>
      <c r="L59" s="58">
        <f>SUM(MTN!L59,AIRTEL!L59)</f>
        <v>0</v>
      </c>
      <c r="M59" s="58">
        <f>SUM(MTN!M59,AIRTEL!M59)</f>
        <v>0</v>
      </c>
      <c r="N59" s="58">
        <f>SUM(MTN!N59,AIRTEL!N59)</f>
        <v>0</v>
      </c>
      <c r="O59" s="58">
        <f>SUM(MTN!O59,AIRTEL!O59)</f>
        <v>0</v>
      </c>
      <c r="P59" s="58">
        <f>SUM(MTN!P59,AIRTEL!P59)</f>
        <v>0</v>
      </c>
      <c r="Q59" s="58">
        <f>SUM(MTN!Q59,AIRTEL!Q59)</f>
        <v>0</v>
      </c>
      <c r="R59" s="58">
        <f>SUM(MTN!R59,AIRTEL!R59)</f>
        <v>0</v>
      </c>
      <c r="S59" s="58">
        <f>SUM(MTN!S59,AIRTEL!S59)</f>
        <v>0</v>
      </c>
      <c r="T59" s="58">
        <f>SUM(MTN!T59,AIRTEL!T59)</f>
        <v>0</v>
      </c>
      <c r="U59" s="58">
        <f>SUM(MTN!U59,AIRTEL!U59)</f>
        <v>0</v>
      </c>
      <c r="V59" s="58">
        <f>SUM(MTN!V59,AIRTEL!V59)</f>
        <v>0</v>
      </c>
      <c r="W59" s="58">
        <f>SUM(MTN!W59,AIRTEL!W59)</f>
        <v>219796.97097981488</v>
      </c>
      <c r="X59" s="58">
        <f>SUM(MTN!X59,AIRTEL!X59)</f>
        <v>272009.4684944998</v>
      </c>
      <c r="Y59" s="58">
        <f>SUM(MTN!Y59,AIRTEL!Y59)</f>
        <v>297020.65274879977</v>
      </c>
      <c r="Z59" s="58">
        <f>SUM(MTN!Z59,AIRTEL!Z59)</f>
        <v>469597.04562349938</v>
      </c>
      <c r="AA59" s="58">
        <f>SUM(MTN!AA59,AIRTEL!AA59)</f>
        <v>443043.1107825996</v>
      </c>
      <c r="AB59" s="58">
        <f>SUM(MTN!AB59,AIRTEL!AB59)</f>
        <v>494561.83400000003</v>
      </c>
      <c r="AC59" s="58">
        <f>SUM(MTN!AC59,AIRTEL!AC59)</f>
        <v>614615.56306429999</v>
      </c>
      <c r="AD59" s="58">
        <f>SUM(MTN!AD59,AIRTEL!AD59)</f>
        <v>656937.12476759998</v>
      </c>
      <c r="AE59" s="58">
        <f>SUM(MTN!AE59,AIRTEL!AE59)</f>
        <v>728968.68730988703</v>
      </c>
      <c r="AF59" s="58">
        <f>SUM(MTN!AF59,AIRTEL!AF59)</f>
        <v>760462.36233557609</v>
      </c>
      <c r="AG59" s="58">
        <f>SUM(MTN!AG59,AIRTEL!AG59)</f>
        <v>862575.941378469</v>
      </c>
      <c r="AH59" s="58">
        <f>SUM(MTN!AH59,AIRTEL!AH59)</f>
        <v>869809.28100672807</v>
      </c>
      <c r="AI59" s="58">
        <f>SUM(MTN!AI59,AIRTEL!AI59)</f>
        <v>891024.80704457499</v>
      </c>
      <c r="AJ59" s="58">
        <f>SUM(MTN!AJ59,AIRTEL!AJ59)</f>
        <v>828084.20779805689</v>
      </c>
      <c r="AK59" s="58">
        <f>SUM(MTN!AK59,AIRTEL!AK59)</f>
        <v>743111.63376114401</v>
      </c>
      <c r="AL59" s="58">
        <f>SUM(MTN!AL59,AIRTEL!AL59)</f>
        <v>0</v>
      </c>
      <c r="AN59" s="115">
        <f>SUM(MTN!AN59,AIRTEL!AN59)</f>
        <v>0</v>
      </c>
      <c r="AO59" s="115">
        <f>SUM(MTN!AO59,AIRTEL!AO59)</f>
        <v>0</v>
      </c>
      <c r="AP59" s="115">
        <f>SUM(MTN!AP59,AIRTEL!AP59)</f>
        <v>219796.97097981488</v>
      </c>
      <c r="AQ59" s="115">
        <f>SUM(MTN!AQ59,AIRTEL!AQ59)</f>
        <v>1038627.1668667989</v>
      </c>
      <c r="AS59" s="115">
        <f>SUM(MTN!AS59,AIRTEL!AS59)</f>
        <v>1552220.5078468996</v>
      </c>
      <c r="AT59" s="115">
        <f>SUM(MTN!AT59,AIRTEL!AT59)</f>
        <v>2146368.1744130631</v>
      </c>
      <c r="AU59" s="115">
        <f>SUM(MTN!AU59,AIRTEL!AU59)</f>
        <v>2623410.0294297719</v>
      </c>
      <c r="AV59" s="115">
        <f>SUM(MTN!AV59,AIRTEL!AV59)</f>
        <v>1571195.8415592008</v>
      </c>
      <c r="AX59" s="115">
        <f>SUM(MTN!AX59,AIRTEL!AX59)</f>
        <v>1258424.1378466138</v>
      </c>
      <c r="AY59" s="115">
        <f>SUM(MTN!AY59,AIRTEL!AY59)</f>
        <v>7893194.5532489363</v>
      </c>
    </row>
    <row r="60" spans="2:51" ht="16.5" thickTop="1" thickBot="1" x14ac:dyDescent="0.3">
      <c r="B60" s="11" t="s">
        <v>114</v>
      </c>
      <c r="C60" s="58">
        <f>SUM(MTN!C60,AIRTEL!C60)</f>
        <v>0</v>
      </c>
      <c r="D60" s="58">
        <f>SUM(MTN!D60,AIRTEL!D60)</f>
        <v>0</v>
      </c>
      <c r="E60" s="58">
        <f>SUM(MTN!E60,AIRTEL!E60)</f>
        <v>0</v>
      </c>
      <c r="F60" s="58">
        <f>SUM(MTN!F60,AIRTEL!F60)</f>
        <v>0</v>
      </c>
      <c r="G60" s="58">
        <f>SUM(MTN!G60,AIRTEL!G60)</f>
        <v>0</v>
      </c>
      <c r="H60" s="58">
        <f>SUM(MTN!H60,AIRTEL!H60)</f>
        <v>0</v>
      </c>
      <c r="I60" s="58">
        <f>SUM(MTN!I60,AIRTEL!I60)</f>
        <v>0</v>
      </c>
      <c r="J60" s="58">
        <f>SUM(MTN!J60,AIRTEL!J60)</f>
        <v>0</v>
      </c>
      <c r="K60" s="58">
        <f>SUM(MTN!K60,AIRTEL!K60)</f>
        <v>0</v>
      </c>
      <c r="L60" s="58">
        <f>SUM(MTN!L60,AIRTEL!L60)</f>
        <v>0</v>
      </c>
      <c r="M60" s="58">
        <f>SUM(MTN!M60,AIRTEL!M60)</f>
        <v>0</v>
      </c>
      <c r="N60" s="58">
        <f>SUM(MTN!N60,AIRTEL!N60)</f>
        <v>0</v>
      </c>
      <c r="O60" s="58">
        <f>SUM(MTN!O60,AIRTEL!O60)</f>
        <v>0</v>
      </c>
      <c r="P60" s="58">
        <f>SUM(MTN!P60,AIRTEL!P60)</f>
        <v>0</v>
      </c>
      <c r="Q60" s="58">
        <f>SUM(MTN!Q60,AIRTEL!Q60)</f>
        <v>0</v>
      </c>
      <c r="R60" s="58">
        <f>SUM(MTN!R60,AIRTEL!R60)</f>
        <v>0</v>
      </c>
      <c r="S60" s="58">
        <f>SUM(MTN!S60,AIRTEL!S60)</f>
        <v>0</v>
      </c>
      <c r="T60" s="58">
        <f>SUM(MTN!T60,AIRTEL!T60)</f>
        <v>0</v>
      </c>
      <c r="U60" s="58">
        <f>SUM(MTN!U60,AIRTEL!U60)</f>
        <v>0</v>
      </c>
      <c r="V60" s="58">
        <f>SUM(MTN!V60,AIRTEL!V60)</f>
        <v>0</v>
      </c>
      <c r="W60" s="58">
        <f>SUM(MTN!W60,AIRTEL!W60)</f>
        <v>24711.812320437337</v>
      </c>
      <c r="X60" s="58">
        <f>SUM(MTN!X60,AIRTEL!X60)</f>
        <v>34936.743706199995</v>
      </c>
      <c r="Y60" s="58">
        <f>SUM(MTN!Y60,AIRTEL!Y60)</f>
        <v>36253.966912099997</v>
      </c>
      <c r="Z60" s="58">
        <f>SUM(MTN!Z60,AIRTEL!Z60)</f>
        <v>63279.288000999994</v>
      </c>
      <c r="AA60" s="58">
        <f>SUM(MTN!AA60,AIRTEL!AA60)</f>
        <v>67136.967516499994</v>
      </c>
      <c r="AB60" s="58">
        <f>SUM(MTN!AB60,AIRTEL!AB60)</f>
        <v>79268.796000000002</v>
      </c>
      <c r="AC60" s="58">
        <f>SUM(MTN!AC60,AIRTEL!AC60)</f>
        <v>103613.2105841</v>
      </c>
      <c r="AD60" s="58">
        <f>SUM(MTN!AD60,AIRTEL!AD60)</f>
        <v>112440.59354430001</v>
      </c>
      <c r="AE60" s="58">
        <f>SUM(MTN!AE60,AIRTEL!AE60)</f>
        <v>127466.239</v>
      </c>
      <c r="AF60" s="58">
        <f>SUM(MTN!AF60,AIRTEL!AF60)</f>
        <v>131617.31683852003</v>
      </c>
      <c r="AG60" s="58">
        <f>SUM(MTN!AG60,AIRTEL!AG60)</f>
        <v>149472.32025399499</v>
      </c>
      <c r="AH60" s="58">
        <f>SUM(MTN!AH60,AIRTEL!AH60)</f>
        <v>151274.36080740101</v>
      </c>
      <c r="AI60" s="58">
        <f>SUM(MTN!AI60,AIRTEL!AI60)</f>
        <v>152723.10849453299</v>
      </c>
      <c r="AJ60" s="58">
        <f>SUM(MTN!AJ60,AIRTEL!AJ60)</f>
        <v>140971.41763760301</v>
      </c>
      <c r="AK60" s="58">
        <f>SUM(MTN!AK60,AIRTEL!AK60)</f>
        <v>133293.38870479402</v>
      </c>
      <c r="AL60" s="58">
        <f>SUM(MTN!AL60,AIRTEL!AL60)</f>
        <v>0</v>
      </c>
      <c r="AN60" s="115">
        <f>SUM(MTN!AN60,AIRTEL!AN60)</f>
        <v>0</v>
      </c>
      <c r="AO60" s="115">
        <f>SUM(MTN!AO60,AIRTEL!AO60)</f>
        <v>0</v>
      </c>
      <c r="AP60" s="115">
        <f>SUM(MTN!AP60,AIRTEL!AP60)</f>
        <v>24711.812320437337</v>
      </c>
      <c r="AQ60" s="115">
        <f>SUM(MTN!AQ60,AIRTEL!AQ60)</f>
        <v>134469.99861929999</v>
      </c>
      <c r="AS60" s="115">
        <f>SUM(MTN!AS60,AIRTEL!AS60)</f>
        <v>250018.97410060003</v>
      </c>
      <c r="AT60" s="115">
        <f>SUM(MTN!AT60,AIRTEL!AT60)</f>
        <v>371524.14938282</v>
      </c>
      <c r="AU60" s="115">
        <f>SUM(MTN!AU60,AIRTEL!AU60)</f>
        <v>453469.78955592902</v>
      </c>
      <c r="AV60" s="115">
        <f>SUM(MTN!AV60,AIRTEL!AV60)</f>
        <v>274264.806342397</v>
      </c>
      <c r="AX60" s="115">
        <f>SUM(MTN!AX60,AIRTEL!AX60)</f>
        <v>159181.81093973733</v>
      </c>
      <c r="AY60" s="115">
        <f>SUM(MTN!AY60,AIRTEL!AY60)</f>
        <v>1349277.7193817459</v>
      </c>
    </row>
    <row r="61" spans="2:51" ht="16.5" thickTop="1" thickBot="1" x14ac:dyDescent="0.3">
      <c r="B61" s="18" t="s">
        <v>115</v>
      </c>
      <c r="C61" s="58">
        <f>SUM(MTN!C61,AIRTEL!C61)</f>
        <v>0</v>
      </c>
      <c r="D61" s="58">
        <f>SUM(MTN!D61,AIRTEL!D61)</f>
        <v>0</v>
      </c>
      <c r="E61" s="58">
        <f>SUM(MTN!E61,AIRTEL!E61)</f>
        <v>0</v>
      </c>
      <c r="F61" s="58">
        <f>SUM(MTN!F61,AIRTEL!F61)</f>
        <v>0</v>
      </c>
      <c r="G61" s="58">
        <f>SUM(MTN!G61,AIRTEL!G61)</f>
        <v>0</v>
      </c>
      <c r="H61" s="58">
        <f>SUM(MTN!H61,AIRTEL!H61)</f>
        <v>0</v>
      </c>
      <c r="I61" s="58">
        <f>SUM(MTN!I61,AIRTEL!I61)</f>
        <v>0</v>
      </c>
      <c r="J61" s="58">
        <f>SUM(MTN!J61,AIRTEL!J61)</f>
        <v>0</v>
      </c>
      <c r="K61" s="58">
        <f>SUM(MTN!K61,AIRTEL!K61)</f>
        <v>0</v>
      </c>
      <c r="L61" s="58">
        <f>SUM(MTN!L61,AIRTEL!L61)</f>
        <v>0</v>
      </c>
      <c r="M61" s="58">
        <f>SUM(MTN!M61,AIRTEL!M61)</f>
        <v>0</v>
      </c>
      <c r="N61" s="58">
        <f>SUM(MTN!N61,AIRTEL!N61)</f>
        <v>0</v>
      </c>
      <c r="O61" s="58">
        <f>SUM(MTN!O61,AIRTEL!O61)</f>
        <v>0</v>
      </c>
      <c r="P61" s="58">
        <f>SUM(MTN!P61,AIRTEL!P61)</f>
        <v>0</v>
      </c>
      <c r="Q61" s="58">
        <f>SUM(MTN!Q61,AIRTEL!Q61)</f>
        <v>0</v>
      </c>
      <c r="R61" s="58">
        <f>SUM(MTN!R61,AIRTEL!R61)</f>
        <v>0</v>
      </c>
      <c r="S61" s="58">
        <f>SUM(MTN!S61,AIRTEL!S61)</f>
        <v>0</v>
      </c>
      <c r="T61" s="58">
        <f>SUM(MTN!T61,AIRTEL!T61)</f>
        <v>0</v>
      </c>
      <c r="U61" s="58">
        <f>SUM(MTN!U61,AIRTEL!U61)</f>
        <v>0</v>
      </c>
      <c r="V61" s="58">
        <f>SUM(MTN!V61,AIRTEL!V61)</f>
        <v>0</v>
      </c>
      <c r="W61" s="58">
        <f>SUM(MTN!W61,AIRTEL!W61)</f>
        <v>0</v>
      </c>
      <c r="X61" s="58">
        <f>SUM(MTN!X61,AIRTEL!X61)</f>
        <v>0</v>
      </c>
      <c r="Y61" s="58">
        <f>SUM(MTN!Y61,AIRTEL!Y61)</f>
        <v>0</v>
      </c>
      <c r="Z61" s="58">
        <f>SUM(MTN!Z61,AIRTEL!Z61)</f>
        <v>0</v>
      </c>
      <c r="AA61" s="58">
        <f>SUM(MTN!AA61,AIRTEL!AA61)</f>
        <v>0</v>
      </c>
      <c r="AB61" s="58">
        <f>SUM(MTN!AB61,AIRTEL!AB61)</f>
        <v>0</v>
      </c>
      <c r="AC61" s="58">
        <f>SUM(MTN!AC61,AIRTEL!AC61)</f>
        <v>0</v>
      </c>
      <c r="AD61" s="58">
        <f>SUM(MTN!AD61,AIRTEL!AD61)</f>
        <v>0</v>
      </c>
      <c r="AE61" s="58">
        <f>SUM(MTN!AE61,AIRTEL!AE61)</f>
        <v>0</v>
      </c>
      <c r="AF61" s="58">
        <f>SUM(MTN!AF61,AIRTEL!AF61)</f>
        <v>0</v>
      </c>
      <c r="AG61" s="58">
        <f>SUM(MTN!AG61,AIRTEL!AG61)</f>
        <v>0</v>
      </c>
      <c r="AH61" s="58">
        <f>SUM(MTN!AH61,AIRTEL!AH61)</f>
        <v>0</v>
      </c>
      <c r="AI61" s="58">
        <f>SUM(MTN!AI61,AIRTEL!AI61)</f>
        <v>0</v>
      </c>
      <c r="AJ61" s="58">
        <f>SUM(MTN!AJ61,AIRTEL!AJ61)</f>
        <v>0</v>
      </c>
      <c r="AK61" s="58">
        <f>SUM(MTN!AK61,AIRTEL!AK61)</f>
        <v>0</v>
      </c>
      <c r="AL61" s="58">
        <f>SUM(MTN!AL61,AIRTEL!AL61)</f>
        <v>0</v>
      </c>
      <c r="AN61" s="115">
        <f>SUM(MTN!AN61,AIRTEL!AN61)</f>
        <v>0</v>
      </c>
      <c r="AO61" s="115">
        <f>SUM(MTN!AO61,AIRTEL!AO61)</f>
        <v>0</v>
      </c>
      <c r="AP61" s="115">
        <f>SUM(MTN!AP61,AIRTEL!AP61)</f>
        <v>0</v>
      </c>
      <c r="AQ61" s="115">
        <f>SUM(MTN!AQ61,AIRTEL!AQ61)</f>
        <v>0</v>
      </c>
      <c r="AS61" s="115">
        <f>SUM(MTN!AS61,AIRTEL!AS61)</f>
        <v>0</v>
      </c>
      <c r="AT61" s="115">
        <f>SUM(MTN!AT61,AIRTEL!AT61)</f>
        <v>0</v>
      </c>
      <c r="AU61" s="115">
        <f>SUM(MTN!AU61,AIRTEL!AU61)</f>
        <v>0</v>
      </c>
      <c r="AV61" s="115">
        <f>SUM(MTN!AV61,AIRTEL!AV61)</f>
        <v>0</v>
      </c>
      <c r="AX61" s="115">
        <f>SUM(MTN!AX61,AIRTEL!AX61)</f>
        <v>0</v>
      </c>
      <c r="AY61" s="115">
        <f>SUM(MTN!AY61,AIRTEL!AY61)</f>
        <v>0</v>
      </c>
    </row>
    <row r="62" spans="2:51" ht="16.5" thickTop="1" thickBot="1" x14ac:dyDescent="0.3">
      <c r="B62" s="18" t="s">
        <v>116</v>
      </c>
      <c r="C62" s="58">
        <f>SUM(MTN!C62,AIRTEL!C62)</f>
        <v>0</v>
      </c>
      <c r="D62" s="58">
        <f>SUM(MTN!D62,AIRTEL!D62)</f>
        <v>0</v>
      </c>
      <c r="E62" s="58">
        <f>SUM(MTN!E62,AIRTEL!E62)</f>
        <v>0</v>
      </c>
      <c r="F62" s="58">
        <f>SUM(MTN!F62,AIRTEL!F62)</f>
        <v>0</v>
      </c>
      <c r="G62" s="58">
        <f>SUM(MTN!G62,AIRTEL!G62)</f>
        <v>0</v>
      </c>
      <c r="H62" s="58">
        <f>SUM(MTN!H62,AIRTEL!H62)</f>
        <v>0</v>
      </c>
      <c r="I62" s="58">
        <f>SUM(MTN!I62,AIRTEL!I62)</f>
        <v>0</v>
      </c>
      <c r="J62" s="58">
        <f>SUM(MTN!J62,AIRTEL!J62)</f>
        <v>0</v>
      </c>
      <c r="K62" s="58">
        <f>SUM(MTN!K62,AIRTEL!K62)</f>
        <v>0</v>
      </c>
      <c r="L62" s="58">
        <f>SUM(MTN!L62,AIRTEL!L62)</f>
        <v>0</v>
      </c>
      <c r="M62" s="58">
        <f>SUM(MTN!M62,AIRTEL!M62)</f>
        <v>0</v>
      </c>
      <c r="N62" s="58">
        <f>SUM(MTN!N62,AIRTEL!N62)</f>
        <v>0</v>
      </c>
      <c r="O62" s="58">
        <f>SUM(MTN!O62,AIRTEL!O62)</f>
        <v>0</v>
      </c>
      <c r="P62" s="58">
        <f>SUM(MTN!P62,AIRTEL!P62)</f>
        <v>0</v>
      </c>
      <c r="Q62" s="58">
        <f>SUM(MTN!Q62,AIRTEL!Q62)</f>
        <v>0</v>
      </c>
      <c r="R62" s="58">
        <f>SUM(MTN!R62,AIRTEL!R62)</f>
        <v>0</v>
      </c>
      <c r="S62" s="58">
        <f>SUM(MTN!S62,AIRTEL!S62)</f>
        <v>0</v>
      </c>
      <c r="T62" s="58">
        <f>SUM(MTN!T62,AIRTEL!T62)</f>
        <v>0</v>
      </c>
      <c r="U62" s="58">
        <f>SUM(MTN!U62,AIRTEL!U62)</f>
        <v>0</v>
      </c>
      <c r="V62" s="58">
        <f>SUM(MTN!V62,AIRTEL!V62)</f>
        <v>0</v>
      </c>
      <c r="W62" s="58">
        <f>SUM(MTN!W62,AIRTEL!W62)</f>
        <v>10905.481</v>
      </c>
      <c r="X62" s="58">
        <f>SUM(MTN!X62,AIRTEL!X62)</f>
        <v>12134.449000000001</v>
      </c>
      <c r="Y62" s="58">
        <f>SUM(MTN!Y62,AIRTEL!Y62)</f>
        <v>10529.783211895712</v>
      </c>
      <c r="Z62" s="58">
        <f>SUM(MTN!Z62,AIRTEL!Z62)</f>
        <v>14432.432000000001</v>
      </c>
      <c r="AA62" s="58">
        <f>SUM(MTN!AA62,AIRTEL!AA62)</f>
        <v>27165.455239697221</v>
      </c>
      <c r="AB62" s="58">
        <f>SUM(MTN!AB62,AIRTEL!AB62)</f>
        <v>29595.973000000002</v>
      </c>
      <c r="AC62" s="58">
        <f>SUM(MTN!AC62,AIRTEL!AC62)</f>
        <v>23030.121999999999</v>
      </c>
      <c r="AD62" s="58">
        <f>SUM(MTN!AD62,AIRTEL!AD62)</f>
        <v>19707.038</v>
      </c>
      <c r="AE62" s="58">
        <f>SUM(MTN!AE62,AIRTEL!AE62)</f>
        <v>19384.756073170691</v>
      </c>
      <c r="AF62" s="58">
        <f>SUM(MTN!AF62,AIRTEL!AF62)</f>
        <v>21537.222011774</v>
      </c>
      <c r="AG62" s="58">
        <f>SUM(MTN!AG62,AIRTEL!AG62)</f>
        <v>22896.855396130981</v>
      </c>
      <c r="AH62" s="58">
        <f>SUM(MTN!AH62,AIRTEL!AH62)</f>
        <v>46495.800137535945</v>
      </c>
      <c r="AI62" s="58">
        <f>SUM(MTN!AI62,AIRTEL!AI62)</f>
        <v>43408.239930261108</v>
      </c>
      <c r="AJ62" s="58">
        <f>SUM(MTN!AJ62,AIRTEL!AJ62)</f>
        <v>44427.553596039019</v>
      </c>
      <c r="AK62" s="58">
        <f>SUM(MTN!AK62,AIRTEL!AK62)</f>
        <v>50759.234331110012</v>
      </c>
      <c r="AL62" s="58">
        <f>SUM(MTN!AL62,AIRTEL!AL62)</f>
        <v>0</v>
      </c>
      <c r="AN62" s="115">
        <f>SUM(MTN!AN62,AIRTEL!AN62)</f>
        <v>0</v>
      </c>
      <c r="AO62" s="115">
        <f>SUM(MTN!AO62,AIRTEL!AO62)</f>
        <v>0</v>
      </c>
      <c r="AP62" s="115">
        <f>SUM(MTN!AP62,AIRTEL!AP62)</f>
        <v>10905.481</v>
      </c>
      <c r="AQ62" s="115">
        <f>SUM(MTN!AQ62,AIRTEL!AQ62)</f>
        <v>37096.664211895717</v>
      </c>
      <c r="AS62" s="115">
        <f>SUM(MTN!AS62,AIRTEL!AS62)</f>
        <v>79791.550239697215</v>
      </c>
      <c r="AT62" s="115">
        <f>SUM(MTN!AT62,AIRTEL!AT62)</f>
        <v>60629.016084944698</v>
      </c>
      <c r="AU62" s="115">
        <f>SUM(MTN!AU62,AIRTEL!AU62)</f>
        <v>112800.89546392804</v>
      </c>
      <c r="AV62" s="115">
        <f>SUM(MTN!AV62,AIRTEL!AV62)</f>
        <v>95186.787927149038</v>
      </c>
      <c r="AX62" s="115">
        <f>SUM(MTN!AX62,AIRTEL!AX62)</f>
        <v>48002.145211895717</v>
      </c>
      <c r="AY62" s="115">
        <f>SUM(MTN!AY62,AIRTEL!AY62)</f>
        <v>348408.24971571902</v>
      </c>
    </row>
    <row r="63" spans="2:51" ht="16.5" thickTop="1" thickBot="1" x14ac:dyDescent="0.3">
      <c r="B63" s="18" t="s">
        <v>117</v>
      </c>
      <c r="C63" s="58">
        <f>SUM(MTN!C63,AIRTEL!C63)</f>
        <v>0</v>
      </c>
      <c r="D63" s="58">
        <f>SUM(MTN!D63,AIRTEL!D63)</f>
        <v>0</v>
      </c>
      <c r="E63" s="58">
        <f>SUM(MTN!E63,AIRTEL!E63)</f>
        <v>0</v>
      </c>
      <c r="F63" s="58">
        <f>SUM(MTN!F63,AIRTEL!F63)</f>
        <v>0</v>
      </c>
      <c r="G63" s="58">
        <f>SUM(MTN!G63,AIRTEL!G63)</f>
        <v>0</v>
      </c>
      <c r="H63" s="58">
        <f>SUM(MTN!H63,AIRTEL!H63)</f>
        <v>0</v>
      </c>
      <c r="I63" s="58">
        <f>SUM(MTN!I63,AIRTEL!I63)</f>
        <v>0</v>
      </c>
      <c r="J63" s="58">
        <f>SUM(MTN!J63,AIRTEL!J63)</f>
        <v>0</v>
      </c>
      <c r="K63" s="58">
        <f>SUM(MTN!K63,AIRTEL!K63)</f>
        <v>0</v>
      </c>
      <c r="L63" s="58">
        <f>SUM(MTN!L63,AIRTEL!L63)</f>
        <v>0</v>
      </c>
      <c r="M63" s="58">
        <f>SUM(MTN!M63,AIRTEL!M63)</f>
        <v>0</v>
      </c>
      <c r="N63" s="58">
        <f>SUM(MTN!N63,AIRTEL!N63)</f>
        <v>0</v>
      </c>
      <c r="O63" s="58">
        <f>SUM(MTN!O63,AIRTEL!O63)</f>
        <v>0</v>
      </c>
      <c r="P63" s="58">
        <f>SUM(MTN!P63,AIRTEL!P63)</f>
        <v>0</v>
      </c>
      <c r="Q63" s="58">
        <f>SUM(MTN!Q63,AIRTEL!Q63)</f>
        <v>0</v>
      </c>
      <c r="R63" s="58">
        <f>SUM(MTN!R63,AIRTEL!R63)</f>
        <v>0</v>
      </c>
      <c r="S63" s="58">
        <f>SUM(MTN!S63,AIRTEL!S63)</f>
        <v>0</v>
      </c>
      <c r="T63" s="58">
        <f>SUM(MTN!T63,AIRTEL!T63)</f>
        <v>0</v>
      </c>
      <c r="U63" s="58">
        <f>SUM(MTN!U63,AIRTEL!U63)</f>
        <v>0</v>
      </c>
      <c r="V63" s="58">
        <f>SUM(MTN!V63,AIRTEL!V63)</f>
        <v>0</v>
      </c>
      <c r="W63" s="58">
        <f>SUM(MTN!W63,AIRTEL!W63)</f>
        <v>14164.459000000001</v>
      </c>
      <c r="X63" s="58">
        <f>SUM(MTN!X63,AIRTEL!X63)</f>
        <v>21782.951008800428</v>
      </c>
      <c r="Y63" s="58">
        <f>SUM(MTN!Y63,AIRTEL!Y63)</f>
        <v>20955.535</v>
      </c>
      <c r="Z63" s="58">
        <f>SUM(MTN!Z63,AIRTEL!Z63)</f>
        <v>25712.456999999999</v>
      </c>
      <c r="AA63" s="58">
        <f>SUM(MTN!AA63,AIRTEL!AA63)</f>
        <v>24711.764516000923</v>
      </c>
      <c r="AB63" s="58">
        <f>SUM(MTN!AB63,AIRTEL!AB63)</f>
        <v>24395.725999999999</v>
      </c>
      <c r="AC63" s="58">
        <f>SUM(MTN!AC63,AIRTEL!AC63)</f>
        <v>29255.562999999998</v>
      </c>
      <c r="AD63" s="58">
        <f>SUM(MTN!AD63,AIRTEL!AD63)</f>
        <v>31312.965</v>
      </c>
      <c r="AE63" s="58">
        <f>SUM(MTN!AE63,AIRTEL!AE63)</f>
        <v>35113.944000000003</v>
      </c>
      <c r="AF63" s="58">
        <f>SUM(MTN!AF63,AIRTEL!AF63)</f>
        <v>38661.812340000004</v>
      </c>
      <c r="AG63" s="58">
        <f>SUM(MTN!AG63,AIRTEL!AG63)</f>
        <v>46766.987999999998</v>
      </c>
      <c r="AH63" s="58">
        <f>SUM(MTN!AH63,AIRTEL!AH63)</f>
        <v>49835.077840000005</v>
      </c>
      <c r="AI63" s="58">
        <f>SUM(MTN!AI63,AIRTEL!AI63)</f>
        <v>50735.673569999999</v>
      </c>
      <c r="AJ63" s="58">
        <f>SUM(MTN!AJ63,AIRTEL!AJ63)</f>
        <v>54910.64819</v>
      </c>
      <c r="AK63" s="58">
        <f>SUM(MTN!AK63,AIRTEL!AK63)</f>
        <v>55956.002</v>
      </c>
      <c r="AL63" s="58">
        <f>SUM(MTN!AL63,AIRTEL!AL63)</f>
        <v>0</v>
      </c>
      <c r="AN63" s="115">
        <f>SUM(MTN!AN63,AIRTEL!AN63)</f>
        <v>0</v>
      </c>
      <c r="AO63" s="115">
        <f>SUM(MTN!AO63,AIRTEL!AO63)</f>
        <v>0</v>
      </c>
      <c r="AP63" s="115">
        <f>SUM(MTN!AP63,AIRTEL!AP63)</f>
        <v>14164.459000000001</v>
      </c>
      <c r="AQ63" s="115">
        <f>SUM(MTN!AQ63,AIRTEL!AQ63)</f>
        <v>68450.94300880043</v>
      </c>
      <c r="AS63" s="115">
        <f>SUM(MTN!AS63,AIRTEL!AS63)</f>
        <v>78363.053516000917</v>
      </c>
      <c r="AT63" s="115">
        <f>SUM(MTN!AT63,AIRTEL!AT63)</f>
        <v>105088.72134</v>
      </c>
      <c r="AU63" s="115">
        <f>SUM(MTN!AU63,AIRTEL!AU63)</f>
        <v>147337.73940999998</v>
      </c>
      <c r="AV63" s="115">
        <f>SUM(MTN!AV63,AIRTEL!AV63)</f>
        <v>110866.65019</v>
      </c>
      <c r="AX63" s="115">
        <f>SUM(MTN!AX63,AIRTEL!AX63)</f>
        <v>82615.402008800433</v>
      </c>
      <c r="AY63" s="115">
        <f>SUM(MTN!AY63,AIRTEL!AY63)</f>
        <v>441656.1644560009</v>
      </c>
    </row>
    <row r="64" spans="2:51" ht="16.5" thickTop="1" thickBot="1" x14ac:dyDescent="0.3">
      <c r="B64" s="18" t="s">
        <v>119</v>
      </c>
      <c r="C64" s="58">
        <f>SUM(MTN!C64,AIRTEL!C64)</f>
        <v>0</v>
      </c>
      <c r="D64" s="58">
        <f>SUM(MTN!D64,AIRTEL!D64)</f>
        <v>0</v>
      </c>
      <c r="E64" s="58">
        <f>SUM(MTN!E64,AIRTEL!E64)</f>
        <v>0</v>
      </c>
      <c r="F64" s="58">
        <f>SUM(MTN!F64,AIRTEL!F64)</f>
        <v>0</v>
      </c>
      <c r="G64" s="58">
        <f>SUM(MTN!G64,AIRTEL!G64)</f>
        <v>0</v>
      </c>
      <c r="H64" s="58">
        <f>SUM(MTN!H64,AIRTEL!H64)</f>
        <v>0</v>
      </c>
      <c r="I64" s="58">
        <f>SUM(MTN!I64,AIRTEL!I64)</f>
        <v>0</v>
      </c>
      <c r="J64" s="58">
        <f>SUM(MTN!J64,AIRTEL!J64)</f>
        <v>0</v>
      </c>
      <c r="K64" s="58">
        <f>SUM(MTN!K64,AIRTEL!K64)</f>
        <v>0</v>
      </c>
      <c r="L64" s="58">
        <f>SUM(MTN!L64,AIRTEL!L64)</f>
        <v>0</v>
      </c>
      <c r="M64" s="58">
        <f>SUM(MTN!M64,AIRTEL!M64)</f>
        <v>0</v>
      </c>
      <c r="N64" s="58">
        <f>SUM(MTN!N64,AIRTEL!N64)</f>
        <v>0</v>
      </c>
      <c r="O64" s="58">
        <f>SUM(MTN!O64,AIRTEL!O64)</f>
        <v>0</v>
      </c>
      <c r="P64" s="58">
        <f>SUM(MTN!P64,AIRTEL!P64)</f>
        <v>0</v>
      </c>
      <c r="Q64" s="58">
        <f>SUM(MTN!Q64,AIRTEL!Q64)</f>
        <v>0</v>
      </c>
      <c r="R64" s="58">
        <f>SUM(MTN!R64,AIRTEL!R64)</f>
        <v>0</v>
      </c>
      <c r="S64" s="58">
        <f>SUM(MTN!S64,AIRTEL!S64)</f>
        <v>0</v>
      </c>
      <c r="T64" s="58">
        <f>SUM(MTN!T64,AIRTEL!T64)</f>
        <v>0</v>
      </c>
      <c r="U64" s="58">
        <f>SUM(MTN!U64,AIRTEL!U64)</f>
        <v>0</v>
      </c>
      <c r="V64" s="58">
        <f>SUM(MTN!V64,AIRTEL!V64)</f>
        <v>0</v>
      </c>
      <c r="W64" s="58">
        <f>SUM(MTN!W64,AIRTEL!W64)</f>
        <v>0</v>
      </c>
      <c r="X64" s="58">
        <f>SUM(MTN!X64,AIRTEL!X64)</f>
        <v>0</v>
      </c>
      <c r="Y64" s="58">
        <f>SUM(MTN!Y64,AIRTEL!Y64)</f>
        <v>0</v>
      </c>
      <c r="Z64" s="58">
        <f>SUM(MTN!Z64,AIRTEL!Z64)</f>
        <v>0</v>
      </c>
      <c r="AA64" s="58">
        <f>SUM(MTN!AA64,AIRTEL!AA64)</f>
        <v>0</v>
      </c>
      <c r="AB64" s="58">
        <f>SUM(MTN!AB64,AIRTEL!AB64)</f>
        <v>0</v>
      </c>
      <c r="AC64" s="58">
        <f>SUM(MTN!AC64,AIRTEL!AC64)</f>
        <v>0</v>
      </c>
      <c r="AD64" s="58">
        <f>SUM(MTN!AD64,AIRTEL!AD64)</f>
        <v>0</v>
      </c>
      <c r="AE64" s="58">
        <f>SUM(MTN!AE64,AIRTEL!AE64)</f>
        <v>0</v>
      </c>
      <c r="AF64" s="58">
        <f>SUM(MTN!AF64,AIRTEL!AF64)</f>
        <v>0</v>
      </c>
      <c r="AG64" s="58">
        <f>SUM(MTN!AG64,AIRTEL!AG64)</f>
        <v>0</v>
      </c>
      <c r="AH64" s="58">
        <f>SUM(MTN!AH64,AIRTEL!AH64)</f>
        <v>0</v>
      </c>
      <c r="AI64" s="58">
        <f>SUM(MTN!AI64,AIRTEL!AI64)</f>
        <v>0</v>
      </c>
      <c r="AJ64" s="58">
        <f>SUM(MTN!AJ64,AIRTEL!AJ64)</f>
        <v>0</v>
      </c>
      <c r="AK64" s="58">
        <f>SUM(MTN!AK64,AIRTEL!AK64)</f>
        <v>0</v>
      </c>
      <c r="AL64" s="58">
        <f>SUM(MTN!AL64,AIRTEL!AL64)</f>
        <v>0</v>
      </c>
      <c r="AN64" s="115">
        <f>SUM(MTN!AN64,AIRTEL!AN64)</f>
        <v>0</v>
      </c>
      <c r="AO64" s="115">
        <f>SUM(MTN!AO64,AIRTEL!AO64)</f>
        <v>0</v>
      </c>
      <c r="AP64" s="115">
        <f>SUM(MTN!AP64,AIRTEL!AP64)</f>
        <v>0</v>
      </c>
      <c r="AQ64" s="115">
        <f>SUM(MTN!AQ64,AIRTEL!AQ64)</f>
        <v>0</v>
      </c>
      <c r="AS64" s="115">
        <f>SUM(MTN!AS64,AIRTEL!AS64)</f>
        <v>0</v>
      </c>
      <c r="AT64" s="115">
        <f>SUM(MTN!AT64,AIRTEL!AT64)</f>
        <v>0</v>
      </c>
      <c r="AU64" s="115">
        <f>SUM(MTN!AU64,AIRTEL!AU64)</f>
        <v>0</v>
      </c>
      <c r="AV64" s="115">
        <f>SUM(MTN!AV64,AIRTEL!AV64)</f>
        <v>0</v>
      </c>
      <c r="AX64" s="115">
        <f>SUM(MTN!AX64,AIRTEL!AX64)</f>
        <v>0</v>
      </c>
      <c r="AY64" s="115">
        <f>SUM(MTN!AY64,AIRTEL!AY64)</f>
        <v>0</v>
      </c>
    </row>
    <row r="65" spans="2:51" ht="16.5" thickTop="1" thickBot="1" x14ac:dyDescent="0.3">
      <c r="B65" s="18" t="s">
        <v>118</v>
      </c>
      <c r="C65" s="58">
        <f>SUM(MTN!C65,AIRTEL!C65)</f>
        <v>0</v>
      </c>
      <c r="D65" s="58">
        <f>SUM(MTN!D65,AIRTEL!D65)</f>
        <v>0</v>
      </c>
      <c r="E65" s="58">
        <f>SUM(MTN!E65,AIRTEL!E65)</f>
        <v>0</v>
      </c>
      <c r="F65" s="58">
        <f>SUM(MTN!F65,AIRTEL!F65)</f>
        <v>0</v>
      </c>
      <c r="G65" s="58">
        <f>SUM(MTN!G65,AIRTEL!G65)</f>
        <v>0</v>
      </c>
      <c r="H65" s="58">
        <f>SUM(MTN!H65,AIRTEL!H65)</f>
        <v>0</v>
      </c>
      <c r="I65" s="58">
        <f>SUM(MTN!I65,AIRTEL!I65)</f>
        <v>0</v>
      </c>
      <c r="J65" s="58">
        <f>SUM(MTN!J65,AIRTEL!J65)</f>
        <v>0</v>
      </c>
      <c r="K65" s="58">
        <f>SUM(MTN!K65,AIRTEL!K65)</f>
        <v>0</v>
      </c>
      <c r="L65" s="58">
        <f>SUM(MTN!L65,AIRTEL!L65)</f>
        <v>0</v>
      </c>
      <c r="M65" s="58">
        <f>SUM(MTN!M65,AIRTEL!M65)</f>
        <v>0</v>
      </c>
      <c r="N65" s="58">
        <f>SUM(MTN!N65,AIRTEL!N65)</f>
        <v>0</v>
      </c>
      <c r="O65" s="58">
        <f>SUM(MTN!O65,AIRTEL!O65)</f>
        <v>0</v>
      </c>
      <c r="P65" s="58">
        <f>SUM(MTN!P65,AIRTEL!P65)</f>
        <v>0</v>
      </c>
      <c r="Q65" s="58">
        <f>SUM(MTN!Q65,AIRTEL!Q65)</f>
        <v>0</v>
      </c>
      <c r="R65" s="58">
        <f>SUM(MTN!R65,AIRTEL!R65)</f>
        <v>0</v>
      </c>
      <c r="S65" s="58">
        <f>SUM(MTN!S65,AIRTEL!S65)</f>
        <v>0</v>
      </c>
      <c r="T65" s="58">
        <f>SUM(MTN!T65,AIRTEL!T65)</f>
        <v>0</v>
      </c>
      <c r="U65" s="58">
        <f>SUM(MTN!U65,AIRTEL!U65)</f>
        <v>0</v>
      </c>
      <c r="V65" s="58">
        <f>SUM(MTN!V65,AIRTEL!V65)</f>
        <v>0</v>
      </c>
      <c r="W65" s="58">
        <f>SUM(MTN!W65,AIRTEL!W65)</f>
        <v>1279.7729184188393</v>
      </c>
      <c r="X65" s="58">
        <f>SUM(MTN!X65,AIRTEL!X65)</f>
        <v>1782.8006626999997</v>
      </c>
      <c r="Y65" s="58">
        <f>SUM(MTN!Y65,AIRTEL!Y65)</f>
        <v>908.74684059999981</v>
      </c>
      <c r="Z65" s="58">
        <f>SUM(MTN!Z65,AIRTEL!Z65)</f>
        <v>397.8973909</v>
      </c>
      <c r="AA65" s="58">
        <f>SUM(MTN!AA65,AIRTEL!AA65)</f>
        <v>308.91505299999994</v>
      </c>
      <c r="AB65" s="58">
        <f>SUM(MTN!AB65,AIRTEL!AB65)</f>
        <v>174.51599999999999</v>
      </c>
      <c r="AC65" s="58">
        <f>SUM(MTN!AC65,AIRTEL!AC65)</f>
        <v>296.55</v>
      </c>
      <c r="AD65" s="58">
        <f>SUM(MTN!AD65,AIRTEL!AD65)</f>
        <v>319.17577619999997</v>
      </c>
      <c r="AE65" s="58">
        <f>SUM(MTN!AE65,AIRTEL!AE65)</f>
        <v>276.57695380000001</v>
      </c>
      <c r="AF65" s="58">
        <f>SUM(MTN!AF65,AIRTEL!AF65)</f>
        <v>46.256999999999998</v>
      </c>
      <c r="AG65" s="58">
        <f>SUM(MTN!AG65,AIRTEL!AG65)</f>
        <v>197.643</v>
      </c>
      <c r="AH65" s="58">
        <f>SUM(MTN!AH65,AIRTEL!AH65)</f>
        <v>0</v>
      </c>
      <c r="AI65" s="58">
        <f>SUM(MTN!AI65,AIRTEL!AI65)</f>
        <v>0</v>
      </c>
      <c r="AJ65" s="58">
        <f>SUM(MTN!AJ65,AIRTEL!AJ65)</f>
        <v>0</v>
      </c>
      <c r="AK65" s="58">
        <f>SUM(MTN!AK65,AIRTEL!AK65)</f>
        <v>0</v>
      </c>
      <c r="AL65" s="58">
        <f>SUM(MTN!AL65,AIRTEL!AL65)</f>
        <v>0</v>
      </c>
      <c r="AN65" s="115">
        <f>SUM(MTN!AN65,AIRTEL!AN65)</f>
        <v>0</v>
      </c>
      <c r="AO65" s="115">
        <f>SUM(MTN!AO65,AIRTEL!AO65)</f>
        <v>0</v>
      </c>
      <c r="AP65" s="115">
        <f>SUM(MTN!AP65,AIRTEL!AP65)</f>
        <v>1279.7729184188393</v>
      </c>
      <c r="AQ65" s="115">
        <f>SUM(MTN!AQ65,AIRTEL!AQ65)</f>
        <v>3089.4448941999995</v>
      </c>
      <c r="AS65" s="115">
        <f>SUM(MTN!AS65,AIRTEL!AS65)</f>
        <v>779.98105299999997</v>
      </c>
      <c r="AT65" s="115">
        <f>SUM(MTN!AT65,AIRTEL!AT65)</f>
        <v>642.00972999999988</v>
      </c>
      <c r="AU65" s="115">
        <f>SUM(MTN!AU65,AIRTEL!AU65)</f>
        <v>197.643</v>
      </c>
      <c r="AV65" s="115">
        <f>SUM(MTN!AV65,AIRTEL!AV65)</f>
        <v>0</v>
      </c>
      <c r="AX65" s="115">
        <f>SUM(MTN!AX65,AIRTEL!AX65)</f>
        <v>4369.2178126188392</v>
      </c>
      <c r="AY65" s="115">
        <f>SUM(MTN!AY65,AIRTEL!AY65)</f>
        <v>1619.6337829999998</v>
      </c>
    </row>
    <row r="66" spans="2:51" ht="15.75" thickTop="1" x14ac:dyDescent="0.25">
      <c r="AN66" s="114"/>
      <c r="AO66" s="114"/>
      <c r="AP66" s="114"/>
      <c r="AQ66" s="114"/>
      <c r="AS66" s="114"/>
      <c r="AT66" s="114"/>
      <c r="AU66" s="114"/>
      <c r="AV66" s="114"/>
      <c r="AX66" s="114"/>
      <c r="AY66" s="114"/>
    </row>
    <row r="67" spans="2:51" x14ac:dyDescent="0.25">
      <c r="B67" s="61" t="s">
        <v>17</v>
      </c>
      <c r="AN67" s="114"/>
      <c r="AO67" s="114"/>
      <c r="AP67" s="114"/>
      <c r="AQ67" s="114"/>
      <c r="AS67" s="114"/>
      <c r="AT67" s="114"/>
      <c r="AU67" s="114"/>
      <c r="AV67" s="114"/>
      <c r="AX67" s="114"/>
      <c r="AY67" s="114"/>
    </row>
    <row r="68" spans="2:51" x14ac:dyDescent="0.25">
      <c r="B68" s="10" t="s">
        <v>18</v>
      </c>
      <c r="C68" s="62">
        <f>IF(ISERROR(C58/C$55),0,C58/C$55)</f>
        <v>0</v>
      </c>
      <c r="D68" s="62">
        <f t="shared" ref="D68:AL75" si="59">IF(ISERROR(D58/D$55),0,D58/D$55)</f>
        <v>0</v>
      </c>
      <c r="E68" s="62">
        <f t="shared" si="59"/>
        <v>0</v>
      </c>
      <c r="F68" s="62">
        <f t="shared" si="59"/>
        <v>0</v>
      </c>
      <c r="G68" s="62">
        <f t="shared" si="59"/>
        <v>0</v>
      </c>
      <c r="H68" s="62">
        <f t="shared" si="59"/>
        <v>0</v>
      </c>
      <c r="I68" s="62">
        <f t="shared" si="59"/>
        <v>0</v>
      </c>
      <c r="J68" s="62">
        <f t="shared" si="59"/>
        <v>0</v>
      </c>
      <c r="K68" s="62">
        <f t="shared" si="59"/>
        <v>0</v>
      </c>
      <c r="L68" s="62">
        <f t="shared" si="59"/>
        <v>0</v>
      </c>
      <c r="M68" s="62">
        <f t="shared" si="59"/>
        <v>0</v>
      </c>
      <c r="N68" s="62">
        <f t="shared" si="59"/>
        <v>0</v>
      </c>
      <c r="O68" s="62">
        <f t="shared" si="59"/>
        <v>0</v>
      </c>
      <c r="P68" s="62">
        <f t="shared" si="59"/>
        <v>0</v>
      </c>
      <c r="Q68" s="62">
        <f t="shared" si="59"/>
        <v>0</v>
      </c>
      <c r="R68" s="62">
        <f t="shared" si="59"/>
        <v>0</v>
      </c>
      <c r="S68" s="62">
        <f t="shared" si="59"/>
        <v>0</v>
      </c>
      <c r="T68" s="62">
        <f t="shared" si="59"/>
        <v>0</v>
      </c>
      <c r="U68" s="62">
        <f t="shared" si="59"/>
        <v>0</v>
      </c>
      <c r="V68" s="62">
        <f t="shared" si="59"/>
        <v>0</v>
      </c>
      <c r="W68" s="62">
        <f t="shared" si="59"/>
        <v>0</v>
      </c>
      <c r="X68" s="62">
        <f t="shared" si="59"/>
        <v>0</v>
      </c>
      <c r="Y68" s="62">
        <f t="shared" si="59"/>
        <v>0</v>
      </c>
      <c r="Z68" s="62">
        <f t="shared" si="59"/>
        <v>0</v>
      </c>
      <c r="AA68" s="62">
        <f t="shared" si="59"/>
        <v>0</v>
      </c>
      <c r="AB68" s="62">
        <f t="shared" si="59"/>
        <v>0</v>
      </c>
      <c r="AC68" s="62">
        <f t="shared" si="59"/>
        <v>0</v>
      </c>
      <c r="AD68" s="62">
        <f t="shared" si="59"/>
        <v>0</v>
      </c>
      <c r="AE68" s="62">
        <f t="shared" si="59"/>
        <v>0</v>
      </c>
      <c r="AF68" s="62">
        <f t="shared" si="59"/>
        <v>0</v>
      </c>
      <c r="AG68" s="62">
        <f t="shared" si="59"/>
        <v>0</v>
      </c>
      <c r="AH68" s="62">
        <f t="shared" si="59"/>
        <v>0</v>
      </c>
      <c r="AI68" s="62">
        <f t="shared" si="59"/>
        <v>0</v>
      </c>
      <c r="AJ68" s="62">
        <f t="shared" si="59"/>
        <v>0</v>
      </c>
      <c r="AK68" s="62">
        <f t="shared" si="59"/>
        <v>0</v>
      </c>
      <c r="AL68" s="62">
        <f t="shared" si="59"/>
        <v>0</v>
      </c>
      <c r="AN68" s="62">
        <f>IF(ISERROR(AN58/AN$55),0,AN58/AN$55)</f>
        <v>0</v>
      </c>
      <c r="AO68" s="62">
        <f t="shared" ref="AO68:AQ68" si="60">IF(ISERROR(AO58/AO$55),0,AO58/AO$55)</f>
        <v>0</v>
      </c>
      <c r="AP68" s="62">
        <f t="shared" si="60"/>
        <v>0</v>
      </c>
      <c r="AQ68" s="62">
        <f t="shared" si="60"/>
        <v>0</v>
      </c>
      <c r="AS68" s="62">
        <f>IF(ISERROR(AS58/AS$55),0,AS58/AS$55)</f>
        <v>0</v>
      </c>
      <c r="AT68" s="62">
        <f t="shared" ref="AT68:AV68" si="61">IF(ISERROR(AT58/AT$55),0,AT58/AT$55)</f>
        <v>0</v>
      </c>
      <c r="AU68" s="62">
        <f t="shared" si="61"/>
        <v>0</v>
      </c>
      <c r="AV68" s="62">
        <f t="shared" si="61"/>
        <v>0</v>
      </c>
      <c r="AX68" s="62">
        <f t="shared" ref="AX68:AY68" si="62">IF(ISERROR(AX58/AX$55),0,AX58/AX$55)</f>
        <v>0</v>
      </c>
      <c r="AY68" s="62">
        <f t="shared" si="62"/>
        <v>0</v>
      </c>
    </row>
    <row r="69" spans="2:51" x14ac:dyDescent="0.25">
      <c r="B69" s="10" t="s">
        <v>19</v>
      </c>
      <c r="C69" s="62">
        <f t="shared" ref="C69:R75" si="63">IF(ISERROR(C59/C$55),0,C59/C$55)</f>
        <v>0</v>
      </c>
      <c r="D69" s="62">
        <f t="shared" si="63"/>
        <v>0</v>
      </c>
      <c r="E69" s="62">
        <f t="shared" si="63"/>
        <v>0</v>
      </c>
      <c r="F69" s="62">
        <f t="shared" si="63"/>
        <v>0</v>
      </c>
      <c r="G69" s="62">
        <f t="shared" si="63"/>
        <v>0</v>
      </c>
      <c r="H69" s="62">
        <f t="shared" si="63"/>
        <v>0</v>
      </c>
      <c r="I69" s="62">
        <f t="shared" si="63"/>
        <v>0</v>
      </c>
      <c r="J69" s="62">
        <f t="shared" si="63"/>
        <v>0</v>
      </c>
      <c r="K69" s="62">
        <f t="shared" si="63"/>
        <v>0</v>
      </c>
      <c r="L69" s="62">
        <f t="shared" si="63"/>
        <v>0</v>
      </c>
      <c r="M69" s="62">
        <f t="shared" si="63"/>
        <v>0</v>
      </c>
      <c r="N69" s="62">
        <f t="shared" si="63"/>
        <v>0</v>
      </c>
      <c r="O69" s="62">
        <f t="shared" si="63"/>
        <v>0</v>
      </c>
      <c r="P69" s="62">
        <f t="shared" si="63"/>
        <v>0</v>
      </c>
      <c r="Q69" s="62">
        <f t="shared" si="63"/>
        <v>0</v>
      </c>
      <c r="R69" s="62">
        <f t="shared" si="63"/>
        <v>0</v>
      </c>
      <c r="S69" s="62">
        <f t="shared" si="59"/>
        <v>0</v>
      </c>
      <c r="T69" s="62">
        <f t="shared" si="59"/>
        <v>0</v>
      </c>
      <c r="U69" s="62">
        <f t="shared" si="59"/>
        <v>0</v>
      </c>
      <c r="V69" s="62">
        <f t="shared" si="59"/>
        <v>0</v>
      </c>
      <c r="W69" s="62">
        <f t="shared" si="59"/>
        <v>0.81148265255953822</v>
      </c>
      <c r="X69" s="62">
        <f t="shared" si="59"/>
        <v>0.79384887241167035</v>
      </c>
      <c r="Y69" s="62">
        <f t="shared" si="59"/>
        <v>0.81226712914068433</v>
      </c>
      <c r="Z69" s="62">
        <f t="shared" si="59"/>
        <v>0.818942077848552</v>
      </c>
      <c r="AA69" s="62">
        <f t="shared" si="59"/>
        <v>0.78781957460462604</v>
      </c>
      <c r="AB69" s="62">
        <f t="shared" si="59"/>
        <v>0.78752280037330447</v>
      </c>
      <c r="AC69" s="62">
        <f t="shared" si="59"/>
        <v>0.79736220184765494</v>
      </c>
      <c r="AD69" s="62">
        <f t="shared" si="59"/>
        <v>0.80044303595845301</v>
      </c>
      <c r="AE69" s="62">
        <f t="shared" si="59"/>
        <v>0.80000057576221029</v>
      </c>
      <c r="AF69" s="62">
        <f t="shared" si="59"/>
        <v>0.79853241894481852</v>
      </c>
      <c r="AG69" s="62">
        <f t="shared" si="59"/>
        <v>0.79727162358063086</v>
      </c>
      <c r="AH69" s="62">
        <f t="shared" si="59"/>
        <v>0.77841236676331949</v>
      </c>
      <c r="AI69" s="62">
        <f t="shared" si="59"/>
        <v>0.78304877871985046</v>
      </c>
      <c r="AJ69" s="62">
        <f t="shared" si="59"/>
        <v>0.7750739350033925</v>
      </c>
      <c r="AK69" s="62">
        <f t="shared" si="59"/>
        <v>0.75587053273667659</v>
      </c>
      <c r="AL69" s="62">
        <f t="shared" si="59"/>
        <v>0</v>
      </c>
      <c r="AN69" s="62">
        <f t="shared" ref="AN69:AQ69" si="64">IF(ISERROR(AN59/AN$55),0,AN59/AN$55)</f>
        <v>0</v>
      </c>
      <c r="AO69" s="62">
        <f t="shared" si="64"/>
        <v>0</v>
      </c>
      <c r="AP69" s="62">
        <f t="shared" si="64"/>
        <v>0</v>
      </c>
      <c r="AQ69" s="62">
        <f t="shared" si="64"/>
        <v>0.81032959298752549</v>
      </c>
      <c r="AS69" s="62">
        <f t="shared" ref="AS69:AV69" si="65">IF(ISERROR(AS59/AS$55),0,AS59/AS$55)</f>
        <v>0</v>
      </c>
      <c r="AT69" s="62">
        <f t="shared" si="65"/>
        <v>2.1920200748817522</v>
      </c>
      <c r="AU69" s="62">
        <f t="shared" si="65"/>
        <v>2.3097762868762226</v>
      </c>
      <c r="AV69" s="62">
        <f t="shared" si="65"/>
        <v>0.6277907528011144</v>
      </c>
      <c r="AX69" s="62">
        <f t="shared" ref="AX69:AY69" si="66">IF(ISERROR(AX59/AX$55),0,AX59/AX$55)</f>
        <v>0.42724415876653277</v>
      </c>
      <c r="AY69" s="62">
        <f t="shared" si="66"/>
        <v>2.5044647917072766</v>
      </c>
    </row>
    <row r="70" spans="2:51" x14ac:dyDescent="0.25">
      <c r="B70" s="11" t="s">
        <v>20</v>
      </c>
      <c r="C70" s="62">
        <f t="shared" si="63"/>
        <v>0</v>
      </c>
      <c r="D70" s="62">
        <f t="shared" si="59"/>
        <v>0</v>
      </c>
      <c r="E70" s="62">
        <f t="shared" si="59"/>
        <v>0</v>
      </c>
      <c r="F70" s="62">
        <f t="shared" si="59"/>
        <v>0</v>
      </c>
      <c r="G70" s="62">
        <f t="shared" si="59"/>
        <v>0</v>
      </c>
      <c r="H70" s="62">
        <f t="shared" si="59"/>
        <v>0</v>
      </c>
      <c r="I70" s="62">
        <f t="shared" si="59"/>
        <v>0</v>
      </c>
      <c r="J70" s="62">
        <f t="shared" si="59"/>
        <v>0</v>
      </c>
      <c r="K70" s="62">
        <f t="shared" si="59"/>
        <v>0</v>
      </c>
      <c r="L70" s="62">
        <f t="shared" si="59"/>
        <v>0</v>
      </c>
      <c r="M70" s="62">
        <f t="shared" si="59"/>
        <v>0</v>
      </c>
      <c r="N70" s="62">
        <f t="shared" si="59"/>
        <v>0</v>
      </c>
      <c r="O70" s="62">
        <f t="shared" si="59"/>
        <v>0</v>
      </c>
      <c r="P70" s="62">
        <f t="shared" si="59"/>
        <v>0</v>
      </c>
      <c r="Q70" s="62">
        <f t="shared" si="59"/>
        <v>0</v>
      </c>
      <c r="R70" s="62">
        <f t="shared" si="59"/>
        <v>0</v>
      </c>
      <c r="S70" s="62">
        <f t="shared" si="59"/>
        <v>0</v>
      </c>
      <c r="T70" s="62">
        <f t="shared" si="59"/>
        <v>0</v>
      </c>
      <c r="U70" s="62">
        <f t="shared" si="59"/>
        <v>0</v>
      </c>
      <c r="V70" s="62">
        <f t="shared" si="59"/>
        <v>0</v>
      </c>
      <c r="W70" s="62">
        <f t="shared" si="59"/>
        <v>9.1235138145664252E-2</v>
      </c>
      <c r="X70" s="62">
        <f t="shared" si="59"/>
        <v>0.1019615043197042</v>
      </c>
      <c r="Y70" s="62">
        <f t="shared" si="59"/>
        <v>9.9144303101905501E-2</v>
      </c>
      <c r="Z70" s="62">
        <f t="shared" si="59"/>
        <v>0.11035433907278955</v>
      </c>
      <c r="AA70" s="62">
        <f t="shared" si="59"/>
        <v>0.11938300337333883</v>
      </c>
      <c r="AB70" s="62">
        <f t="shared" si="59"/>
        <v>0.12622483159131159</v>
      </c>
      <c r="AC70" s="62">
        <f t="shared" si="59"/>
        <v>0.13442103112380746</v>
      </c>
      <c r="AD70" s="62">
        <f t="shared" si="59"/>
        <v>0.13700289825058889</v>
      </c>
      <c r="AE70" s="62">
        <f t="shared" si="59"/>
        <v>0.13988675558418659</v>
      </c>
      <c r="AF70" s="62">
        <f t="shared" si="59"/>
        <v>0.13820630657814365</v>
      </c>
      <c r="AG70" s="62">
        <f t="shared" si="59"/>
        <v>0.13815599732450554</v>
      </c>
      <c r="AH70" s="62">
        <f t="shared" si="59"/>
        <v>0.13537891098426497</v>
      </c>
      <c r="AI70" s="62">
        <f t="shared" si="59"/>
        <v>0.13421584073019038</v>
      </c>
      <c r="AJ70" s="62">
        <f t="shared" si="59"/>
        <v>0.13194705364799011</v>
      </c>
      <c r="AK70" s="62">
        <f t="shared" si="59"/>
        <v>0.13558197739500621</v>
      </c>
      <c r="AL70" s="62">
        <f t="shared" si="59"/>
        <v>0</v>
      </c>
      <c r="AN70" s="62">
        <f t="shared" ref="AN70:AQ70" si="67">IF(ISERROR(AN60/AN$55),0,AN60/AN$55)</f>
        <v>0</v>
      </c>
      <c r="AO70" s="62">
        <f t="shared" si="67"/>
        <v>0</v>
      </c>
      <c r="AP70" s="62">
        <f t="shared" si="67"/>
        <v>0</v>
      </c>
      <c r="AQ70" s="62">
        <f t="shared" si="67"/>
        <v>0.10491254487298131</v>
      </c>
      <c r="AS70" s="62">
        <f t="shared" ref="AS70:AV70" si="68">IF(ISERROR(AS60/AS$55),0,AS60/AS$55)</f>
        <v>0</v>
      </c>
      <c r="AT70" s="62">
        <f t="shared" si="68"/>
        <v>0.37942623425881145</v>
      </c>
      <c r="AU70" s="62">
        <f t="shared" si="68"/>
        <v>0.39925659922810586</v>
      </c>
      <c r="AV70" s="62">
        <f t="shared" si="68"/>
        <v>0.10958589927890774</v>
      </c>
      <c r="AX70" s="62">
        <f t="shared" ref="AX70:AY70" si="69">IF(ISERROR(AX60/AX$55),0,AX60/AX$55)</f>
        <v>5.4043383991551223E-2</v>
      </c>
      <c r="AY70" s="62">
        <f t="shared" si="69"/>
        <v>0.42811798437626819</v>
      </c>
    </row>
    <row r="71" spans="2:51" x14ac:dyDescent="0.25">
      <c r="B71" s="18" t="s">
        <v>21</v>
      </c>
      <c r="C71" s="62">
        <f t="shared" si="63"/>
        <v>0</v>
      </c>
      <c r="D71" s="62">
        <f t="shared" si="59"/>
        <v>0</v>
      </c>
      <c r="E71" s="62">
        <f t="shared" si="59"/>
        <v>0</v>
      </c>
      <c r="F71" s="62">
        <f t="shared" si="59"/>
        <v>0</v>
      </c>
      <c r="G71" s="62">
        <f t="shared" si="59"/>
        <v>0</v>
      </c>
      <c r="H71" s="62">
        <f t="shared" si="59"/>
        <v>0</v>
      </c>
      <c r="I71" s="62">
        <f t="shared" si="59"/>
        <v>0</v>
      </c>
      <c r="J71" s="62">
        <f t="shared" si="59"/>
        <v>0</v>
      </c>
      <c r="K71" s="62">
        <f t="shared" si="59"/>
        <v>0</v>
      </c>
      <c r="L71" s="62">
        <f t="shared" si="59"/>
        <v>0</v>
      </c>
      <c r="M71" s="62">
        <f t="shared" si="59"/>
        <v>0</v>
      </c>
      <c r="N71" s="62">
        <f t="shared" si="59"/>
        <v>0</v>
      </c>
      <c r="O71" s="62">
        <f t="shared" si="59"/>
        <v>0</v>
      </c>
      <c r="P71" s="62">
        <f t="shared" si="59"/>
        <v>0</v>
      </c>
      <c r="Q71" s="62">
        <f t="shared" si="59"/>
        <v>0</v>
      </c>
      <c r="R71" s="62">
        <f t="shared" si="59"/>
        <v>0</v>
      </c>
      <c r="S71" s="62">
        <f t="shared" si="59"/>
        <v>0</v>
      </c>
      <c r="T71" s="62">
        <f t="shared" si="59"/>
        <v>0</v>
      </c>
      <c r="U71" s="62">
        <f t="shared" si="59"/>
        <v>0</v>
      </c>
      <c r="V71" s="62">
        <f t="shared" si="59"/>
        <v>0</v>
      </c>
      <c r="W71" s="62">
        <f t="shared" si="59"/>
        <v>0</v>
      </c>
      <c r="X71" s="62">
        <f t="shared" si="59"/>
        <v>0</v>
      </c>
      <c r="Y71" s="62">
        <f t="shared" si="59"/>
        <v>0</v>
      </c>
      <c r="Z71" s="62">
        <f t="shared" si="59"/>
        <v>0</v>
      </c>
      <c r="AA71" s="62">
        <f t="shared" si="59"/>
        <v>0</v>
      </c>
      <c r="AB71" s="62">
        <f t="shared" si="59"/>
        <v>0</v>
      </c>
      <c r="AC71" s="62">
        <f t="shared" si="59"/>
        <v>0</v>
      </c>
      <c r="AD71" s="62">
        <f t="shared" si="59"/>
        <v>0</v>
      </c>
      <c r="AE71" s="62">
        <f t="shared" si="59"/>
        <v>0</v>
      </c>
      <c r="AF71" s="62">
        <f t="shared" si="59"/>
        <v>0</v>
      </c>
      <c r="AG71" s="62">
        <f t="shared" si="59"/>
        <v>0</v>
      </c>
      <c r="AH71" s="62">
        <f t="shared" si="59"/>
        <v>0</v>
      </c>
      <c r="AI71" s="62">
        <f t="shared" si="59"/>
        <v>0</v>
      </c>
      <c r="AJ71" s="62">
        <f t="shared" si="59"/>
        <v>0</v>
      </c>
      <c r="AK71" s="62">
        <f t="shared" si="59"/>
        <v>0</v>
      </c>
      <c r="AL71" s="62">
        <f t="shared" si="59"/>
        <v>0</v>
      </c>
      <c r="AN71" s="62">
        <f t="shared" ref="AN71:AQ71" si="70">IF(ISERROR(AN61/AN$55),0,AN61/AN$55)</f>
        <v>0</v>
      </c>
      <c r="AO71" s="62">
        <f t="shared" si="70"/>
        <v>0</v>
      </c>
      <c r="AP71" s="62">
        <f t="shared" si="70"/>
        <v>0</v>
      </c>
      <c r="AQ71" s="62">
        <f t="shared" si="70"/>
        <v>0</v>
      </c>
      <c r="AS71" s="62">
        <f t="shared" ref="AS71:AV71" si="71">IF(ISERROR(AS61/AS$55),0,AS61/AS$55)</f>
        <v>0</v>
      </c>
      <c r="AT71" s="62">
        <f t="shared" si="71"/>
        <v>0</v>
      </c>
      <c r="AU71" s="62">
        <f t="shared" si="71"/>
        <v>0</v>
      </c>
      <c r="AV71" s="62">
        <f t="shared" si="71"/>
        <v>0</v>
      </c>
      <c r="AX71" s="62">
        <f t="shared" ref="AX71:AY71" si="72">IF(ISERROR(AX61/AX$55),0,AX61/AX$55)</f>
        <v>0</v>
      </c>
      <c r="AY71" s="62">
        <f t="shared" si="72"/>
        <v>0</v>
      </c>
    </row>
    <row r="72" spans="2:51" x14ac:dyDescent="0.25">
      <c r="B72" s="18" t="s">
        <v>22</v>
      </c>
      <c r="C72" s="62">
        <f t="shared" si="63"/>
        <v>0</v>
      </c>
      <c r="D72" s="62">
        <f t="shared" si="59"/>
        <v>0</v>
      </c>
      <c r="E72" s="62">
        <f t="shared" si="59"/>
        <v>0</v>
      </c>
      <c r="F72" s="62">
        <f t="shared" si="59"/>
        <v>0</v>
      </c>
      <c r="G72" s="62">
        <f t="shared" si="59"/>
        <v>0</v>
      </c>
      <c r="H72" s="62">
        <f t="shared" si="59"/>
        <v>0</v>
      </c>
      <c r="I72" s="62">
        <f t="shared" si="59"/>
        <v>0</v>
      </c>
      <c r="J72" s="62">
        <f t="shared" si="59"/>
        <v>0</v>
      </c>
      <c r="K72" s="62">
        <f t="shared" si="59"/>
        <v>0</v>
      </c>
      <c r="L72" s="62">
        <f t="shared" si="59"/>
        <v>0</v>
      </c>
      <c r="M72" s="62">
        <f t="shared" si="59"/>
        <v>0</v>
      </c>
      <c r="N72" s="62">
        <f t="shared" si="59"/>
        <v>0</v>
      </c>
      <c r="O72" s="62">
        <f t="shared" si="59"/>
        <v>0</v>
      </c>
      <c r="P72" s="62">
        <f t="shared" si="59"/>
        <v>0</v>
      </c>
      <c r="Q72" s="62">
        <f t="shared" si="59"/>
        <v>0</v>
      </c>
      <c r="R72" s="62">
        <f t="shared" si="59"/>
        <v>0</v>
      </c>
      <c r="S72" s="62">
        <f t="shared" si="59"/>
        <v>0</v>
      </c>
      <c r="T72" s="62">
        <f t="shared" si="59"/>
        <v>0</v>
      </c>
      <c r="U72" s="62">
        <f t="shared" si="59"/>
        <v>0</v>
      </c>
      <c r="V72" s="62">
        <f t="shared" si="59"/>
        <v>0</v>
      </c>
      <c r="W72" s="62">
        <f t="shared" si="59"/>
        <v>4.0262650617375217E-2</v>
      </c>
      <c r="X72" s="62">
        <f t="shared" si="59"/>
        <v>3.5413909336695401E-2</v>
      </c>
      <c r="Y72" s="62">
        <f t="shared" si="59"/>
        <v>2.8795966545915104E-2</v>
      </c>
      <c r="Z72" s="62">
        <f t="shared" si="59"/>
        <v>2.5169080514114026E-2</v>
      </c>
      <c r="AA72" s="62">
        <f t="shared" si="59"/>
        <v>4.8305631822319291E-2</v>
      </c>
      <c r="AB72" s="62">
        <f t="shared" si="59"/>
        <v>4.7127582304971619E-2</v>
      </c>
      <c r="AC72" s="62">
        <f t="shared" si="59"/>
        <v>2.9877780339934181E-2</v>
      </c>
      <c r="AD72" s="62">
        <f t="shared" si="59"/>
        <v>2.4011980342942232E-2</v>
      </c>
      <c r="AE72" s="62">
        <f t="shared" si="59"/>
        <v>2.1273638071856071E-2</v>
      </c>
      <c r="AF72" s="62">
        <f t="shared" si="59"/>
        <v>2.2615412467743266E-2</v>
      </c>
      <c r="AG72" s="62">
        <f t="shared" si="59"/>
        <v>2.1163369160738736E-2</v>
      </c>
      <c r="AH72" s="62">
        <f t="shared" si="59"/>
        <v>4.161016284825509E-2</v>
      </c>
      <c r="AI72" s="62">
        <f t="shared" si="59"/>
        <v>3.8147949411770715E-2</v>
      </c>
      <c r="AJ72" s="62">
        <f t="shared" si="59"/>
        <v>4.1583498953349902E-2</v>
      </c>
      <c r="AK72" s="62">
        <f t="shared" si="59"/>
        <v>5.1630747995386979E-2</v>
      </c>
      <c r="AL72" s="62">
        <f t="shared" si="59"/>
        <v>0</v>
      </c>
      <c r="AN72" s="62">
        <f t="shared" ref="AN72:AQ72" si="73">IF(ISERROR(AN62/AN$55),0,AN62/AN$55)</f>
        <v>0</v>
      </c>
      <c r="AO72" s="62">
        <f t="shared" si="73"/>
        <v>0</v>
      </c>
      <c r="AP72" s="62">
        <f t="shared" si="73"/>
        <v>0</v>
      </c>
      <c r="AQ72" s="62">
        <f t="shared" si="73"/>
        <v>2.8942555876622415E-2</v>
      </c>
      <c r="AS72" s="62">
        <f t="shared" ref="AS72:AV72" si="74">IF(ISERROR(AS62/AS$55),0,AS62/AS$55)</f>
        <v>0</v>
      </c>
      <c r="AT72" s="62">
        <f t="shared" si="74"/>
        <v>6.1918557106294084E-2</v>
      </c>
      <c r="AU72" s="62">
        <f t="shared" si="74"/>
        <v>9.9315330260293724E-2</v>
      </c>
      <c r="AV72" s="62">
        <f t="shared" si="74"/>
        <v>3.8033059704513823E-2</v>
      </c>
      <c r="AX72" s="62">
        <f t="shared" ref="AX72:AY72" si="75">IF(ISERROR(AX62/AX$55),0,AX62/AX$55)</f>
        <v>1.6297077855753177E-2</v>
      </c>
      <c r="AY72" s="62">
        <f t="shared" si="75"/>
        <v>0.11054791424014905</v>
      </c>
    </row>
    <row r="73" spans="2:51" x14ac:dyDescent="0.25">
      <c r="B73" s="18" t="s">
        <v>23</v>
      </c>
      <c r="C73" s="62">
        <f t="shared" si="63"/>
        <v>0</v>
      </c>
      <c r="D73" s="62">
        <f t="shared" si="59"/>
        <v>0</v>
      </c>
      <c r="E73" s="62">
        <f t="shared" si="59"/>
        <v>0</v>
      </c>
      <c r="F73" s="62">
        <f t="shared" si="59"/>
        <v>0</v>
      </c>
      <c r="G73" s="62">
        <f t="shared" si="59"/>
        <v>0</v>
      </c>
      <c r="H73" s="62">
        <f t="shared" si="59"/>
        <v>0</v>
      </c>
      <c r="I73" s="62">
        <f t="shared" si="59"/>
        <v>0</v>
      </c>
      <c r="J73" s="62">
        <f t="shared" si="59"/>
        <v>0</v>
      </c>
      <c r="K73" s="62">
        <f t="shared" si="59"/>
        <v>0</v>
      </c>
      <c r="L73" s="62">
        <f t="shared" si="59"/>
        <v>0</v>
      </c>
      <c r="M73" s="62">
        <f t="shared" si="59"/>
        <v>0</v>
      </c>
      <c r="N73" s="62">
        <f t="shared" si="59"/>
        <v>0</v>
      </c>
      <c r="O73" s="62">
        <f t="shared" si="59"/>
        <v>0</v>
      </c>
      <c r="P73" s="62">
        <f t="shared" si="59"/>
        <v>0</v>
      </c>
      <c r="Q73" s="62">
        <f t="shared" si="59"/>
        <v>0</v>
      </c>
      <c r="R73" s="62">
        <f t="shared" si="59"/>
        <v>0</v>
      </c>
      <c r="S73" s="62">
        <f t="shared" si="59"/>
        <v>0</v>
      </c>
      <c r="T73" s="62">
        <f t="shared" si="59"/>
        <v>0</v>
      </c>
      <c r="U73" s="62">
        <f t="shared" si="59"/>
        <v>0</v>
      </c>
      <c r="V73" s="62">
        <f t="shared" si="59"/>
        <v>0</v>
      </c>
      <c r="W73" s="62">
        <f t="shared" si="59"/>
        <v>5.2294682270423096E-2</v>
      </c>
      <c r="X73" s="62">
        <f t="shared" si="59"/>
        <v>6.3572680729989145E-2</v>
      </c>
      <c r="Y73" s="62">
        <f t="shared" si="59"/>
        <v>5.7307436693477244E-2</v>
      </c>
      <c r="Z73" s="62">
        <f t="shared" si="59"/>
        <v>4.4840599314702793E-2</v>
      </c>
      <c r="AA73" s="62">
        <f t="shared" si="59"/>
        <v>4.3942477232827688E-2</v>
      </c>
      <c r="AB73" s="62">
        <f t="shared" si="59"/>
        <v>3.8846892614564012E-2</v>
      </c>
      <c r="AC73" s="62">
        <f t="shared" si="59"/>
        <v>3.7954262032789308E-2</v>
      </c>
      <c r="AD73" s="62">
        <f t="shared" si="59"/>
        <v>3.8153186697018504E-2</v>
      </c>
      <c r="AE73" s="62">
        <f t="shared" si="59"/>
        <v>3.8535503522033124E-2</v>
      </c>
      <c r="AF73" s="62">
        <f t="shared" si="59"/>
        <v>4.0597289304144892E-2</v>
      </c>
      <c r="AG73" s="62">
        <f t="shared" si="59"/>
        <v>4.3226330186243916E-2</v>
      </c>
      <c r="AH73" s="62">
        <f t="shared" si="59"/>
        <v>4.4598559404160458E-2</v>
      </c>
      <c r="AI73" s="62">
        <f t="shared" si="59"/>
        <v>4.4587431138188291E-2</v>
      </c>
      <c r="AJ73" s="62">
        <f t="shared" si="59"/>
        <v>5.1395512395267393E-2</v>
      </c>
      <c r="AK73" s="62">
        <f t="shared" si="59"/>
        <v>5.6916741872930283E-2</v>
      </c>
      <c r="AL73" s="62">
        <f t="shared" si="59"/>
        <v>0</v>
      </c>
      <c r="AN73" s="62">
        <f t="shared" ref="AN73:AQ73" si="76">IF(ISERROR(AN63/AN$55),0,AN63/AN$55)</f>
        <v>0</v>
      </c>
      <c r="AO73" s="62">
        <f t="shared" si="76"/>
        <v>0</v>
      </c>
      <c r="AP73" s="62">
        <f t="shared" si="76"/>
        <v>0</v>
      </c>
      <c r="AQ73" s="62">
        <f t="shared" si="76"/>
        <v>5.340494313783644E-2</v>
      </c>
      <c r="AS73" s="62">
        <f t="shared" ref="AS73:AV73" si="77">IF(ISERROR(AS63/AS$55),0,AS63/AS$55)</f>
        <v>0</v>
      </c>
      <c r="AT73" s="62">
        <f t="shared" si="77"/>
        <v>0.10732389231587761</v>
      </c>
      <c r="AU73" s="62">
        <f t="shared" si="77"/>
        <v>0.1297232277201967</v>
      </c>
      <c r="AV73" s="62">
        <f t="shared" si="77"/>
        <v>4.4298142817287639E-2</v>
      </c>
      <c r="AX73" s="62">
        <f t="shared" ref="AX73:AY73" si="78">IF(ISERROR(AX63/AX$55),0,AX63/AX$55)</f>
        <v>2.8048530595422446E-2</v>
      </c>
      <c r="AY73" s="62">
        <f t="shared" si="78"/>
        <v>0.1401349360462987</v>
      </c>
    </row>
    <row r="74" spans="2:51" x14ac:dyDescent="0.25">
      <c r="B74" s="18" t="s">
        <v>24</v>
      </c>
      <c r="C74" s="62">
        <f t="shared" si="63"/>
        <v>0</v>
      </c>
      <c r="D74" s="62">
        <f t="shared" si="59"/>
        <v>0</v>
      </c>
      <c r="E74" s="62">
        <f t="shared" si="59"/>
        <v>0</v>
      </c>
      <c r="F74" s="62">
        <f t="shared" si="59"/>
        <v>0</v>
      </c>
      <c r="G74" s="62">
        <f t="shared" si="59"/>
        <v>0</v>
      </c>
      <c r="H74" s="62">
        <f t="shared" si="59"/>
        <v>0</v>
      </c>
      <c r="I74" s="62">
        <f t="shared" si="59"/>
        <v>0</v>
      </c>
      <c r="J74" s="62">
        <f t="shared" si="59"/>
        <v>0</v>
      </c>
      <c r="K74" s="62">
        <f t="shared" si="59"/>
        <v>0</v>
      </c>
      <c r="L74" s="62">
        <f t="shared" si="59"/>
        <v>0</v>
      </c>
      <c r="M74" s="62">
        <f t="shared" si="59"/>
        <v>0</v>
      </c>
      <c r="N74" s="62">
        <f t="shared" si="59"/>
        <v>0</v>
      </c>
      <c r="O74" s="62">
        <f t="shared" si="59"/>
        <v>0</v>
      </c>
      <c r="P74" s="62">
        <f t="shared" si="59"/>
        <v>0</v>
      </c>
      <c r="Q74" s="62">
        <f t="shared" si="59"/>
        <v>0</v>
      </c>
      <c r="R74" s="62">
        <f t="shared" si="59"/>
        <v>0</v>
      </c>
      <c r="S74" s="62">
        <f t="shared" si="59"/>
        <v>0</v>
      </c>
      <c r="T74" s="62">
        <f t="shared" si="59"/>
        <v>0</v>
      </c>
      <c r="U74" s="62">
        <f t="shared" si="59"/>
        <v>0</v>
      </c>
      <c r="V74" s="62">
        <f t="shared" si="59"/>
        <v>0</v>
      </c>
      <c r="W74" s="62">
        <f t="shared" si="59"/>
        <v>0</v>
      </c>
      <c r="X74" s="62">
        <f t="shared" si="59"/>
        <v>0</v>
      </c>
      <c r="Y74" s="62">
        <f t="shared" si="59"/>
        <v>0</v>
      </c>
      <c r="Z74" s="62">
        <f t="shared" si="59"/>
        <v>0</v>
      </c>
      <c r="AA74" s="62">
        <f t="shared" si="59"/>
        <v>0</v>
      </c>
      <c r="AB74" s="62">
        <f t="shared" si="59"/>
        <v>0</v>
      </c>
      <c r="AC74" s="62">
        <f t="shared" si="59"/>
        <v>0</v>
      </c>
      <c r="AD74" s="62">
        <f t="shared" si="59"/>
        <v>0</v>
      </c>
      <c r="AE74" s="62">
        <f t="shared" si="59"/>
        <v>0</v>
      </c>
      <c r="AF74" s="62">
        <f t="shared" si="59"/>
        <v>0</v>
      </c>
      <c r="AG74" s="62">
        <f t="shared" si="59"/>
        <v>0</v>
      </c>
      <c r="AH74" s="62">
        <f t="shared" si="59"/>
        <v>0</v>
      </c>
      <c r="AI74" s="62">
        <f t="shared" si="59"/>
        <v>0</v>
      </c>
      <c r="AJ74" s="62">
        <f t="shared" si="59"/>
        <v>0</v>
      </c>
      <c r="AK74" s="62">
        <f t="shared" si="59"/>
        <v>0</v>
      </c>
      <c r="AL74" s="62">
        <f t="shared" si="59"/>
        <v>0</v>
      </c>
      <c r="AN74" s="62">
        <f t="shared" ref="AN74:AQ74" si="79">IF(ISERROR(AN64/AN$55),0,AN64/AN$55)</f>
        <v>0</v>
      </c>
      <c r="AO74" s="62">
        <f t="shared" si="79"/>
        <v>0</v>
      </c>
      <c r="AP74" s="62">
        <f t="shared" si="79"/>
        <v>0</v>
      </c>
      <c r="AQ74" s="62">
        <f t="shared" si="79"/>
        <v>0</v>
      </c>
      <c r="AS74" s="62">
        <f t="shared" ref="AS74:AV74" si="80">IF(ISERROR(AS64/AS$55),0,AS64/AS$55)</f>
        <v>0</v>
      </c>
      <c r="AT74" s="62">
        <f t="shared" si="80"/>
        <v>0</v>
      </c>
      <c r="AU74" s="62">
        <f t="shared" si="80"/>
        <v>0</v>
      </c>
      <c r="AV74" s="62">
        <f t="shared" si="80"/>
        <v>0</v>
      </c>
      <c r="AX74" s="62">
        <f t="shared" ref="AX74:AY74" si="81">IF(ISERROR(AX64/AX$55),0,AX64/AX$55)</f>
        <v>0</v>
      </c>
      <c r="AY74" s="62">
        <f t="shared" si="81"/>
        <v>0</v>
      </c>
    </row>
    <row r="75" spans="2:51" x14ac:dyDescent="0.25">
      <c r="B75" s="18" t="s">
        <v>25</v>
      </c>
      <c r="C75" s="62">
        <f t="shared" si="63"/>
        <v>0</v>
      </c>
      <c r="D75" s="62">
        <f t="shared" si="59"/>
        <v>0</v>
      </c>
      <c r="E75" s="62">
        <f t="shared" si="59"/>
        <v>0</v>
      </c>
      <c r="F75" s="62">
        <f t="shared" si="59"/>
        <v>0</v>
      </c>
      <c r="G75" s="62">
        <f t="shared" si="59"/>
        <v>0</v>
      </c>
      <c r="H75" s="62">
        <f t="shared" si="59"/>
        <v>0</v>
      </c>
      <c r="I75" s="62">
        <f t="shared" si="59"/>
        <v>0</v>
      </c>
      <c r="J75" s="62">
        <f t="shared" si="59"/>
        <v>0</v>
      </c>
      <c r="K75" s="62">
        <f t="shared" si="59"/>
        <v>0</v>
      </c>
      <c r="L75" s="62">
        <f t="shared" si="59"/>
        <v>0</v>
      </c>
      <c r="M75" s="62">
        <f t="shared" si="59"/>
        <v>0</v>
      </c>
      <c r="N75" s="62">
        <f t="shared" si="59"/>
        <v>0</v>
      </c>
      <c r="O75" s="62">
        <f t="shared" si="59"/>
        <v>0</v>
      </c>
      <c r="P75" s="62">
        <f t="shared" si="59"/>
        <v>0</v>
      </c>
      <c r="Q75" s="62">
        <f t="shared" si="59"/>
        <v>0</v>
      </c>
      <c r="R75" s="62">
        <f t="shared" si="59"/>
        <v>0</v>
      </c>
      <c r="S75" s="62">
        <f t="shared" si="59"/>
        <v>0</v>
      </c>
      <c r="T75" s="62">
        <f t="shared" si="59"/>
        <v>0</v>
      </c>
      <c r="U75" s="62">
        <f t="shared" si="59"/>
        <v>0</v>
      </c>
      <c r="V75" s="62">
        <f t="shared" si="59"/>
        <v>0</v>
      </c>
      <c r="W75" s="62">
        <f t="shared" si="59"/>
        <v>4.7248764069990458E-3</v>
      </c>
      <c r="X75" s="62">
        <f t="shared" si="59"/>
        <v>5.2030332019408765E-3</v>
      </c>
      <c r="Y75" s="62">
        <f t="shared" si="59"/>
        <v>2.4851645180178866E-3</v>
      </c>
      <c r="Z75" s="62">
        <f t="shared" si="59"/>
        <v>6.9390324984160677E-4</v>
      </c>
      <c r="AA75" s="62">
        <f t="shared" si="59"/>
        <v>5.4931296688833138E-4</v>
      </c>
      <c r="AB75" s="62">
        <f t="shared" si="59"/>
        <v>2.778931158483766E-4</v>
      </c>
      <c r="AC75" s="62">
        <f t="shared" ref="AC75:AL75" si="82">IF(ISERROR(AC65/AC$55),0,AC65/AC$55)</f>
        <v>3.8472465581413252E-4</v>
      </c>
      <c r="AD75" s="62">
        <f t="shared" si="82"/>
        <v>3.8889875099737105E-4</v>
      </c>
      <c r="AE75" s="62">
        <f t="shared" si="82"/>
        <v>3.0352705971374485E-4</v>
      </c>
      <c r="AF75" s="62">
        <f t="shared" si="82"/>
        <v>4.8572705149647673E-5</v>
      </c>
      <c r="AG75" s="62">
        <f t="shared" si="82"/>
        <v>1.8267974788112947E-4</v>
      </c>
      <c r="AH75" s="62">
        <f t="shared" si="82"/>
        <v>0</v>
      </c>
      <c r="AI75" s="62">
        <f t="shared" si="82"/>
        <v>0</v>
      </c>
      <c r="AJ75" s="62">
        <f t="shared" si="82"/>
        <v>0</v>
      </c>
      <c r="AK75" s="62">
        <f t="shared" si="82"/>
        <v>0</v>
      </c>
      <c r="AL75" s="62">
        <f t="shared" si="82"/>
        <v>0</v>
      </c>
      <c r="AN75" s="62">
        <f t="shared" ref="AN75:AQ75" si="83">IF(ISERROR(AN65/AN$55),0,AN65/AN$55)</f>
        <v>0</v>
      </c>
      <c r="AO75" s="62">
        <f t="shared" si="83"/>
        <v>0</v>
      </c>
      <c r="AP75" s="62">
        <f t="shared" si="83"/>
        <v>0</v>
      </c>
      <c r="AQ75" s="62">
        <f t="shared" si="83"/>
        <v>2.4103631250341996E-3</v>
      </c>
      <c r="AS75" s="62">
        <f t="shared" ref="AS75:AV75" si="84">IF(ISERROR(AS65/AS$55),0,AS65/AS$55)</f>
        <v>0</v>
      </c>
      <c r="AT75" s="62">
        <f t="shared" si="84"/>
        <v>6.556648729728054E-4</v>
      </c>
      <c r="AU75" s="62">
        <f t="shared" si="84"/>
        <v>1.7401439711896855E-4</v>
      </c>
      <c r="AV75" s="62">
        <f t="shared" si="84"/>
        <v>0</v>
      </c>
      <c r="AX75" s="62">
        <f t="shared" ref="AX75:AY75" si="85">IF(ISERROR(AX65/AX$55),0,AX65/AX$55)</f>
        <v>1.4833812644553838E-3</v>
      </c>
      <c r="AY75" s="62">
        <f t="shared" si="85"/>
        <v>5.1390039325884007E-4</v>
      </c>
    </row>
    <row r="78" spans="2:51" ht="15.75" x14ac:dyDescent="0.25">
      <c r="B78" s="64" t="s">
        <v>26</v>
      </c>
      <c r="C78" s="65">
        <f>IF(ISERROR((C55)/C$8),0,((C55)/C$8))</f>
        <v>0</v>
      </c>
      <c r="D78" s="65">
        <f t="shared" ref="D78:AL78" si="86">IF(ISERROR((D55)/D$8),0,((D55)/D$8))</f>
        <v>0</v>
      </c>
      <c r="E78" s="65">
        <f t="shared" si="86"/>
        <v>0</v>
      </c>
      <c r="F78" s="65">
        <f t="shared" si="86"/>
        <v>0</v>
      </c>
      <c r="G78" s="65">
        <f t="shared" si="86"/>
        <v>0</v>
      </c>
      <c r="H78" s="65">
        <f t="shared" si="86"/>
        <v>0</v>
      </c>
      <c r="I78" s="65">
        <f t="shared" si="86"/>
        <v>0</v>
      </c>
      <c r="J78" s="65">
        <f t="shared" si="86"/>
        <v>0</v>
      </c>
      <c r="K78" s="65">
        <f t="shared" si="86"/>
        <v>0</v>
      </c>
      <c r="L78" s="65">
        <f t="shared" si="86"/>
        <v>0</v>
      </c>
      <c r="M78" s="65">
        <f t="shared" si="86"/>
        <v>0</v>
      </c>
      <c r="N78" s="65">
        <f t="shared" si="86"/>
        <v>0</v>
      </c>
      <c r="O78" s="65">
        <f t="shared" si="86"/>
        <v>0</v>
      </c>
      <c r="P78" s="65">
        <f t="shared" si="86"/>
        <v>0</v>
      </c>
      <c r="Q78" s="65">
        <f t="shared" si="86"/>
        <v>0</v>
      </c>
      <c r="R78" s="65">
        <f t="shared" si="86"/>
        <v>0</v>
      </c>
      <c r="S78" s="65">
        <f t="shared" si="86"/>
        <v>0</v>
      </c>
      <c r="T78" s="65">
        <f t="shared" si="86"/>
        <v>0</v>
      </c>
      <c r="U78" s="65">
        <f t="shared" si="86"/>
        <v>0</v>
      </c>
      <c r="V78" s="65">
        <f t="shared" si="86"/>
        <v>0</v>
      </c>
      <c r="W78" s="65">
        <f t="shared" si="86"/>
        <v>442.02021661929371</v>
      </c>
      <c r="X78" s="65">
        <f t="shared" si="86"/>
        <v>508.32241147798561</v>
      </c>
      <c r="Y78" s="65">
        <f t="shared" si="86"/>
        <v>477.16308932912909</v>
      </c>
      <c r="Z78" s="65">
        <f t="shared" si="86"/>
        <v>628.89453592377117</v>
      </c>
      <c r="AA78" s="65">
        <f t="shared" si="86"/>
        <v>604.58173751125889</v>
      </c>
      <c r="AB78" s="65">
        <f t="shared" si="86"/>
        <v>615.17897585900175</v>
      </c>
      <c r="AC78" s="65">
        <f t="shared" si="86"/>
        <v>646.72677580799837</v>
      </c>
      <c r="AD78" s="65">
        <f t="shared" si="86"/>
        <v>650.13715978857306</v>
      </c>
      <c r="AE78" s="65">
        <f t="shared" si="86"/>
        <v>675.73936222016891</v>
      </c>
      <c r="AF78" s="65">
        <f t="shared" si="86"/>
        <v>648.05789872642242</v>
      </c>
      <c r="AG78" s="65">
        <f t="shared" si="86"/>
        <v>668.95963031554697</v>
      </c>
      <c r="AH78" s="65">
        <f t="shared" si="86"/>
        <v>688.22035070306401</v>
      </c>
      <c r="AI78" s="65">
        <f t="shared" si="86"/>
        <v>655.34608732675702</v>
      </c>
      <c r="AJ78" s="65">
        <f t="shared" si="86"/>
        <v>607.13646739418471</v>
      </c>
      <c r="AK78" s="65">
        <f t="shared" si="86"/>
        <v>552.37681694406569</v>
      </c>
      <c r="AL78" s="65">
        <f t="shared" si="86"/>
        <v>0</v>
      </c>
      <c r="AN78" s="65">
        <f t="shared" ref="AN78:AQ78" si="87">IF(ISERROR((AN55)/AN$8),0,((AN55)/AN$8))</f>
        <v>0</v>
      </c>
      <c r="AO78" s="65">
        <f t="shared" si="87"/>
        <v>0</v>
      </c>
      <c r="AP78" s="65">
        <f t="shared" si="87"/>
        <v>0</v>
      </c>
      <c r="AQ78" s="65">
        <f t="shared" si="87"/>
        <v>1405.7355568020619</v>
      </c>
      <c r="AS78" s="65">
        <f t="shared" ref="AS78:AV78" si="88">IF(ISERROR((AS55)/AS$8),0,((AS55)/AS$8))</f>
        <v>0</v>
      </c>
      <c r="AT78" s="65">
        <f t="shared" si="88"/>
        <v>666.32840818905584</v>
      </c>
      <c r="AU78" s="65">
        <f t="shared" si="88"/>
        <v>654.13289304817727</v>
      </c>
      <c r="AV78" s="65">
        <f t="shared" si="88"/>
        <v>0</v>
      </c>
      <c r="AX78" s="65">
        <f t="shared" ref="AX78:AY78" si="89">IF(ISERROR((AX55)/AX$8),0,((AX55)/AX$8))</f>
        <v>3230.4019042687755</v>
      </c>
      <c r="AY78" s="65">
        <f t="shared" si="89"/>
        <v>0</v>
      </c>
    </row>
    <row r="79" spans="2:51" x14ac:dyDescent="0.25">
      <c r="B79" t="s">
        <v>27</v>
      </c>
      <c r="C79" s="66">
        <f>IF(ISERROR((C58)/C$8),0,((C58)/C$8))</f>
        <v>0</v>
      </c>
      <c r="D79" s="66">
        <f t="shared" ref="D79:AL86" si="90">IF(ISERROR((D58)/D$8),0,((D58)/D$8))</f>
        <v>0</v>
      </c>
      <c r="E79" s="66">
        <f t="shared" si="90"/>
        <v>0</v>
      </c>
      <c r="F79" s="66">
        <f t="shared" si="90"/>
        <v>0</v>
      </c>
      <c r="G79" s="66">
        <f t="shared" si="90"/>
        <v>0</v>
      </c>
      <c r="H79" s="66">
        <f t="shared" si="90"/>
        <v>0</v>
      </c>
      <c r="I79" s="66">
        <f t="shared" si="90"/>
        <v>0</v>
      </c>
      <c r="J79" s="66">
        <f t="shared" si="90"/>
        <v>0</v>
      </c>
      <c r="K79" s="66">
        <f t="shared" si="90"/>
        <v>0</v>
      </c>
      <c r="L79" s="66">
        <f t="shared" si="90"/>
        <v>0</v>
      </c>
      <c r="M79" s="66">
        <f t="shared" si="90"/>
        <v>0</v>
      </c>
      <c r="N79" s="66">
        <f t="shared" si="90"/>
        <v>0</v>
      </c>
      <c r="O79" s="66">
        <f t="shared" si="90"/>
        <v>0</v>
      </c>
      <c r="P79" s="66">
        <f t="shared" si="90"/>
        <v>0</v>
      </c>
      <c r="Q79" s="66">
        <f t="shared" si="90"/>
        <v>0</v>
      </c>
      <c r="R79" s="66">
        <f t="shared" si="90"/>
        <v>0</v>
      </c>
      <c r="S79" s="66">
        <f t="shared" si="90"/>
        <v>0</v>
      </c>
      <c r="T79" s="66">
        <f t="shared" si="90"/>
        <v>0</v>
      </c>
      <c r="U79" s="66">
        <f t="shared" si="90"/>
        <v>0</v>
      </c>
      <c r="V79" s="66">
        <f t="shared" si="90"/>
        <v>0</v>
      </c>
      <c r="W79" s="66">
        <f t="shared" si="90"/>
        <v>0</v>
      </c>
      <c r="X79" s="66">
        <f t="shared" si="90"/>
        <v>0</v>
      </c>
      <c r="Y79" s="66">
        <f t="shared" si="90"/>
        <v>0</v>
      </c>
      <c r="Z79" s="66">
        <f t="shared" si="90"/>
        <v>0</v>
      </c>
      <c r="AA79" s="66">
        <f t="shared" si="90"/>
        <v>0</v>
      </c>
      <c r="AB79" s="66">
        <f t="shared" si="90"/>
        <v>0</v>
      </c>
      <c r="AC79" s="66">
        <f t="shared" si="90"/>
        <v>0</v>
      </c>
      <c r="AD79" s="66">
        <f t="shared" si="90"/>
        <v>0</v>
      </c>
      <c r="AE79" s="66">
        <f t="shared" si="90"/>
        <v>0</v>
      </c>
      <c r="AF79" s="66">
        <f t="shared" si="90"/>
        <v>0</v>
      </c>
      <c r="AG79" s="66">
        <f t="shared" si="90"/>
        <v>0</v>
      </c>
      <c r="AH79" s="66">
        <f t="shared" si="90"/>
        <v>0</v>
      </c>
      <c r="AI79" s="66">
        <f t="shared" si="90"/>
        <v>0</v>
      </c>
      <c r="AJ79" s="66">
        <f t="shared" si="90"/>
        <v>0</v>
      </c>
      <c r="AK79" s="66">
        <f t="shared" si="90"/>
        <v>0</v>
      </c>
      <c r="AL79" s="66">
        <f t="shared" si="90"/>
        <v>0</v>
      </c>
      <c r="AN79" s="66">
        <f t="shared" ref="AN79:AQ85" si="91">IF(ISERROR((AN58)/AN$8),0,((AN58)/AN$8))</f>
        <v>0</v>
      </c>
      <c r="AO79" s="66">
        <f t="shared" si="91"/>
        <v>0</v>
      </c>
      <c r="AP79" s="66">
        <f t="shared" si="91"/>
        <v>0</v>
      </c>
      <c r="AQ79" s="66">
        <f t="shared" si="91"/>
        <v>0</v>
      </c>
      <c r="AS79" s="66">
        <f t="shared" ref="AS79:AV79" si="92">IF(ISERROR((AS58)/AS$8),0,((AS58)/AS$8))</f>
        <v>0</v>
      </c>
      <c r="AT79" s="66">
        <f t="shared" si="92"/>
        <v>0</v>
      </c>
      <c r="AU79" s="66">
        <f t="shared" si="92"/>
        <v>0</v>
      </c>
      <c r="AV79" s="66">
        <f t="shared" si="92"/>
        <v>0</v>
      </c>
      <c r="AX79" s="66">
        <f t="shared" ref="AX79:AY79" si="93">IF(ISERROR((AX58)/AX$8),0,((AX58)/AX$8))</f>
        <v>0</v>
      </c>
      <c r="AY79" s="66">
        <f t="shared" si="93"/>
        <v>0</v>
      </c>
    </row>
    <row r="80" spans="2:51" x14ac:dyDescent="0.25">
      <c r="B80" t="s">
        <v>28</v>
      </c>
      <c r="C80" s="66">
        <f t="shared" ref="C80:R86" si="94">IF(ISERROR((C59)/C$8),0,((C59)/C$8))</f>
        <v>0</v>
      </c>
      <c r="D80" s="66">
        <f t="shared" si="94"/>
        <v>0</v>
      </c>
      <c r="E80" s="66">
        <f t="shared" si="94"/>
        <v>0</v>
      </c>
      <c r="F80" s="66">
        <f t="shared" si="94"/>
        <v>0</v>
      </c>
      <c r="G80" s="66">
        <f t="shared" si="94"/>
        <v>0</v>
      </c>
      <c r="H80" s="66">
        <f t="shared" si="94"/>
        <v>0</v>
      </c>
      <c r="I80" s="66">
        <f t="shared" si="94"/>
        <v>0</v>
      </c>
      <c r="J80" s="66">
        <f t="shared" si="94"/>
        <v>0</v>
      </c>
      <c r="K80" s="66">
        <f t="shared" si="94"/>
        <v>0</v>
      </c>
      <c r="L80" s="66">
        <f t="shared" si="94"/>
        <v>0</v>
      </c>
      <c r="M80" s="66">
        <f t="shared" si="94"/>
        <v>0</v>
      </c>
      <c r="N80" s="66">
        <f t="shared" si="94"/>
        <v>0</v>
      </c>
      <c r="O80" s="66">
        <f t="shared" si="94"/>
        <v>0</v>
      </c>
      <c r="P80" s="66">
        <f t="shared" si="94"/>
        <v>0</v>
      </c>
      <c r="Q80" s="66">
        <f t="shared" si="94"/>
        <v>0</v>
      </c>
      <c r="R80" s="66">
        <f t="shared" si="94"/>
        <v>0</v>
      </c>
      <c r="S80" s="66">
        <f t="shared" si="90"/>
        <v>0</v>
      </c>
      <c r="T80" s="66">
        <f t="shared" si="90"/>
        <v>0</v>
      </c>
      <c r="U80" s="66">
        <f t="shared" si="90"/>
        <v>0</v>
      </c>
      <c r="V80" s="66">
        <f t="shared" si="90"/>
        <v>0</v>
      </c>
      <c r="W80" s="66">
        <f t="shared" si="90"/>
        <v>358.69173786716618</v>
      </c>
      <c r="X80" s="66">
        <f t="shared" si="90"/>
        <v>403.53117317337995</v>
      </c>
      <c r="Y80" s="66">
        <f t="shared" si="90"/>
        <v>387.58389270127162</v>
      </c>
      <c r="Z80" s="66">
        <f t="shared" si="90"/>
        <v>515.02819799701399</v>
      </c>
      <c r="AA80" s="66">
        <f t="shared" si="90"/>
        <v>476.30132725984561</v>
      </c>
      <c r="AB80" s="66">
        <f t="shared" si="90"/>
        <v>484.46746979926257</v>
      </c>
      <c r="AC80" s="66">
        <f t="shared" si="90"/>
        <v>515.6754859521003</v>
      </c>
      <c r="AD80" s="66">
        <f t="shared" si="90"/>
        <v>520.39776197057131</v>
      </c>
      <c r="AE80" s="66">
        <f t="shared" si="90"/>
        <v>540.59187884132393</v>
      </c>
      <c r="AF80" s="66">
        <f t="shared" si="90"/>
        <v>517.49524148630633</v>
      </c>
      <c r="AG80" s="66">
        <f t="shared" si="90"/>
        <v>533.34253057157468</v>
      </c>
      <c r="AH80" s="66">
        <f t="shared" si="90"/>
        <v>535.71923204545385</v>
      </c>
      <c r="AI80" s="66">
        <f t="shared" si="90"/>
        <v>513.16795332004949</v>
      </c>
      <c r="AJ80" s="66">
        <f t="shared" si="90"/>
        <v>470.57565086726959</v>
      </c>
      <c r="AK80" s="66">
        <f t="shared" si="90"/>
        <v>417.52535889490059</v>
      </c>
      <c r="AL80" s="66">
        <f t="shared" si="90"/>
        <v>0</v>
      </c>
      <c r="AN80" s="66">
        <f t="shared" si="91"/>
        <v>0</v>
      </c>
      <c r="AO80" s="66">
        <f t="shared" si="91"/>
        <v>0</v>
      </c>
      <c r="AP80" s="66">
        <f t="shared" si="91"/>
        <v>358.69173786716618</v>
      </c>
      <c r="AQ80" s="66">
        <f t="shared" si="91"/>
        <v>1139.1091215915073</v>
      </c>
      <c r="AS80" s="66">
        <f t="shared" ref="AS80:AV80" si="95">IF(ISERROR((AS59)/AS$8),0,((AS59)/AS$8))</f>
        <v>1302.3459098529611</v>
      </c>
      <c r="AT80" s="66">
        <f t="shared" si="95"/>
        <v>1460.6052472144129</v>
      </c>
      <c r="AU80" s="66">
        <f t="shared" si="95"/>
        <v>1510.9006448284201</v>
      </c>
      <c r="AV80" s="66">
        <f t="shared" si="95"/>
        <v>0</v>
      </c>
      <c r="AX80" s="66">
        <f t="shared" ref="AX80:AY80" si="96">IF(ISERROR((AX59)/AX$8),0,((AX59)/AX$8))</f>
        <v>1380.1703440671183</v>
      </c>
      <c r="AY80" s="66">
        <f t="shared" si="96"/>
        <v>0</v>
      </c>
    </row>
    <row r="81" spans="2:51" x14ac:dyDescent="0.25">
      <c r="B81" t="s">
        <v>29</v>
      </c>
      <c r="C81" s="66">
        <f t="shared" si="94"/>
        <v>0</v>
      </c>
      <c r="D81" s="66">
        <f t="shared" si="90"/>
        <v>0</v>
      </c>
      <c r="E81" s="66">
        <f t="shared" si="90"/>
        <v>0</v>
      </c>
      <c r="F81" s="66">
        <f t="shared" si="90"/>
        <v>0</v>
      </c>
      <c r="G81" s="66">
        <f t="shared" si="90"/>
        <v>0</v>
      </c>
      <c r="H81" s="66">
        <f t="shared" si="90"/>
        <v>0</v>
      </c>
      <c r="I81" s="66">
        <f t="shared" si="90"/>
        <v>0</v>
      </c>
      <c r="J81" s="66">
        <f t="shared" si="90"/>
        <v>0</v>
      </c>
      <c r="K81" s="66">
        <f t="shared" si="90"/>
        <v>0</v>
      </c>
      <c r="L81" s="66">
        <f t="shared" si="90"/>
        <v>0</v>
      </c>
      <c r="M81" s="66">
        <f t="shared" si="90"/>
        <v>0</v>
      </c>
      <c r="N81" s="66">
        <f t="shared" si="90"/>
        <v>0</v>
      </c>
      <c r="O81" s="66">
        <f t="shared" si="90"/>
        <v>0</v>
      </c>
      <c r="P81" s="66">
        <f t="shared" si="90"/>
        <v>0</v>
      </c>
      <c r="Q81" s="66">
        <f t="shared" si="90"/>
        <v>0</v>
      </c>
      <c r="R81" s="66">
        <f t="shared" si="90"/>
        <v>0</v>
      </c>
      <c r="S81" s="66">
        <f t="shared" si="90"/>
        <v>0</v>
      </c>
      <c r="T81" s="66">
        <f t="shared" si="90"/>
        <v>0</v>
      </c>
      <c r="U81" s="66">
        <f t="shared" si="90"/>
        <v>0</v>
      </c>
      <c r="V81" s="66">
        <f t="shared" si="90"/>
        <v>0</v>
      </c>
      <c r="W81" s="66">
        <f t="shared" si="90"/>
        <v>40.327775526437705</v>
      </c>
      <c r="X81" s="66">
        <f t="shared" si="90"/>
        <v>51.829317753715088</v>
      </c>
      <c r="Y81" s="66">
        <f t="shared" si="90"/>
        <v>47.308001957488784</v>
      </c>
      <c r="Z81" s="66">
        <f t="shared" si="90"/>
        <v>69.401240858356473</v>
      </c>
      <c r="AA81" s="66">
        <f t="shared" si="90"/>
        <v>72.17678360876566</v>
      </c>
      <c r="AB81" s="66">
        <f t="shared" si="90"/>
        <v>77.650862626318045</v>
      </c>
      <c r="AC81" s="66">
        <f t="shared" si="90"/>
        <v>86.933680059486605</v>
      </c>
      <c r="AD81" s="66">
        <f t="shared" si="90"/>
        <v>89.070675151440739</v>
      </c>
      <c r="AE81" s="66">
        <f t="shared" si="90"/>
        <v>94.52698700150691</v>
      </c>
      <c r="AF81" s="66">
        <f t="shared" si="90"/>
        <v>89.565688631771508</v>
      </c>
      <c r="AG81" s="66">
        <f t="shared" si="90"/>
        <v>92.42078489607691</v>
      </c>
      <c r="AH81" s="66">
        <f t="shared" si="90"/>
        <v>93.170521595389729</v>
      </c>
      <c r="AI81" s="66">
        <f t="shared" si="90"/>
        <v>87.95782607980145</v>
      </c>
      <c r="AJ81" s="66">
        <f t="shared" si="90"/>
        <v>80.109868034911685</v>
      </c>
      <c r="AK81" s="66">
        <f t="shared" si="90"/>
        <v>74.892341108435801</v>
      </c>
      <c r="AL81" s="66">
        <f t="shared" si="90"/>
        <v>0</v>
      </c>
      <c r="AN81" s="66">
        <f t="shared" si="91"/>
        <v>0</v>
      </c>
      <c r="AO81" s="66">
        <f t="shared" si="91"/>
        <v>0</v>
      </c>
      <c r="AP81" s="66">
        <f t="shared" si="91"/>
        <v>40.327775526437705</v>
      </c>
      <c r="AQ81" s="66">
        <f t="shared" si="91"/>
        <v>147.47929468254168</v>
      </c>
      <c r="AS81" s="66">
        <f t="shared" ref="AS81:AV81" si="97">IF(ISERROR((AS60)/AS$8),0,((AS60)/AS$8))</f>
        <v>209.771219140255</v>
      </c>
      <c r="AT81" s="66">
        <f t="shared" si="97"/>
        <v>252.82247869884165</v>
      </c>
      <c r="AU81" s="66">
        <f t="shared" si="97"/>
        <v>261.16687432165753</v>
      </c>
      <c r="AV81" s="66">
        <f t="shared" si="97"/>
        <v>0</v>
      </c>
      <c r="AX81" s="66">
        <f t="shared" ref="AX81:AY81" si="98">IF(ISERROR((AX60)/AX$8),0,((AX60)/AX$8))</f>
        <v>174.58185055943571</v>
      </c>
      <c r="AY81" s="66">
        <f t="shared" si="98"/>
        <v>0</v>
      </c>
    </row>
    <row r="82" spans="2:51" x14ac:dyDescent="0.25">
      <c r="B82" t="s">
        <v>30</v>
      </c>
      <c r="C82" s="66">
        <f t="shared" si="94"/>
        <v>0</v>
      </c>
      <c r="D82" s="66">
        <f t="shared" si="90"/>
        <v>0</v>
      </c>
      <c r="E82" s="66">
        <f t="shared" si="90"/>
        <v>0</v>
      </c>
      <c r="F82" s="66">
        <f t="shared" si="90"/>
        <v>0</v>
      </c>
      <c r="G82" s="66">
        <f t="shared" si="90"/>
        <v>0</v>
      </c>
      <c r="H82" s="66">
        <f t="shared" si="90"/>
        <v>0</v>
      </c>
      <c r="I82" s="66">
        <f t="shared" si="90"/>
        <v>0</v>
      </c>
      <c r="J82" s="66">
        <f t="shared" si="90"/>
        <v>0</v>
      </c>
      <c r="K82" s="66">
        <f t="shared" si="90"/>
        <v>0</v>
      </c>
      <c r="L82" s="66">
        <f t="shared" si="90"/>
        <v>0</v>
      </c>
      <c r="M82" s="66">
        <f t="shared" si="90"/>
        <v>0</v>
      </c>
      <c r="N82" s="66">
        <f t="shared" si="90"/>
        <v>0</v>
      </c>
      <c r="O82" s="66">
        <f t="shared" si="90"/>
        <v>0</v>
      </c>
      <c r="P82" s="66">
        <f t="shared" si="90"/>
        <v>0</v>
      </c>
      <c r="Q82" s="66">
        <f t="shared" si="90"/>
        <v>0</v>
      </c>
      <c r="R82" s="66">
        <f t="shared" si="90"/>
        <v>0</v>
      </c>
      <c r="S82" s="66">
        <f t="shared" si="90"/>
        <v>0</v>
      </c>
      <c r="T82" s="66">
        <f t="shared" si="90"/>
        <v>0</v>
      </c>
      <c r="U82" s="66">
        <f t="shared" si="90"/>
        <v>0</v>
      </c>
      <c r="V82" s="66">
        <f t="shared" si="90"/>
        <v>0</v>
      </c>
      <c r="W82" s="66">
        <f t="shared" si="90"/>
        <v>0</v>
      </c>
      <c r="X82" s="66">
        <f t="shared" si="90"/>
        <v>0</v>
      </c>
      <c r="Y82" s="66">
        <f t="shared" si="90"/>
        <v>0</v>
      </c>
      <c r="Z82" s="66">
        <f t="shared" si="90"/>
        <v>0</v>
      </c>
      <c r="AA82" s="66">
        <f t="shared" si="90"/>
        <v>0</v>
      </c>
      <c r="AB82" s="66">
        <f t="shared" si="90"/>
        <v>0</v>
      </c>
      <c r="AC82" s="66">
        <f t="shared" si="90"/>
        <v>0</v>
      </c>
      <c r="AD82" s="66">
        <f t="shared" si="90"/>
        <v>0</v>
      </c>
      <c r="AE82" s="66">
        <f t="shared" si="90"/>
        <v>0</v>
      </c>
      <c r="AF82" s="66">
        <f t="shared" si="90"/>
        <v>0</v>
      </c>
      <c r="AG82" s="66">
        <f t="shared" si="90"/>
        <v>0</v>
      </c>
      <c r="AH82" s="66">
        <f t="shared" si="90"/>
        <v>0</v>
      </c>
      <c r="AI82" s="66">
        <f t="shared" si="90"/>
        <v>0</v>
      </c>
      <c r="AJ82" s="66">
        <f t="shared" si="90"/>
        <v>0</v>
      </c>
      <c r="AK82" s="66">
        <f t="shared" si="90"/>
        <v>0</v>
      </c>
      <c r="AL82" s="66">
        <f t="shared" si="90"/>
        <v>0</v>
      </c>
      <c r="AN82" s="66">
        <f t="shared" si="91"/>
        <v>0</v>
      </c>
      <c r="AO82" s="66">
        <f t="shared" si="91"/>
        <v>0</v>
      </c>
      <c r="AP82" s="66">
        <f t="shared" si="91"/>
        <v>0</v>
      </c>
      <c r="AQ82" s="66">
        <f t="shared" si="91"/>
        <v>0</v>
      </c>
      <c r="AS82" s="66">
        <f t="shared" ref="AS82:AV82" si="99">IF(ISERROR((AS61)/AS$8),0,((AS61)/AS$8))</f>
        <v>0</v>
      </c>
      <c r="AT82" s="66">
        <f t="shared" si="99"/>
        <v>0</v>
      </c>
      <c r="AU82" s="66">
        <f t="shared" si="99"/>
        <v>0</v>
      </c>
      <c r="AV82" s="66">
        <f t="shared" si="99"/>
        <v>0</v>
      </c>
      <c r="AX82" s="66">
        <f t="shared" ref="AX82:AY82" si="100">IF(ISERROR((AX61)/AX$8),0,((AX61)/AX$8))</f>
        <v>0</v>
      </c>
      <c r="AY82" s="66">
        <f t="shared" si="100"/>
        <v>0</v>
      </c>
    </row>
    <row r="83" spans="2:51" x14ac:dyDescent="0.25">
      <c r="B83" t="s">
        <v>31</v>
      </c>
      <c r="C83" s="66">
        <f t="shared" si="94"/>
        <v>0</v>
      </c>
      <c r="D83" s="66">
        <f t="shared" si="90"/>
        <v>0</v>
      </c>
      <c r="E83" s="66">
        <f t="shared" si="90"/>
        <v>0</v>
      </c>
      <c r="F83" s="66">
        <f t="shared" si="90"/>
        <v>0</v>
      </c>
      <c r="G83" s="66">
        <f t="shared" si="90"/>
        <v>0</v>
      </c>
      <c r="H83" s="66">
        <f t="shared" si="90"/>
        <v>0</v>
      </c>
      <c r="I83" s="66">
        <f t="shared" si="90"/>
        <v>0</v>
      </c>
      <c r="J83" s="66">
        <f t="shared" si="90"/>
        <v>0</v>
      </c>
      <c r="K83" s="66">
        <f t="shared" si="90"/>
        <v>0</v>
      </c>
      <c r="L83" s="66">
        <f t="shared" si="90"/>
        <v>0</v>
      </c>
      <c r="M83" s="66">
        <f t="shared" si="90"/>
        <v>0</v>
      </c>
      <c r="N83" s="66">
        <f t="shared" si="90"/>
        <v>0</v>
      </c>
      <c r="O83" s="66">
        <f t="shared" si="90"/>
        <v>0</v>
      </c>
      <c r="P83" s="66">
        <f t="shared" si="90"/>
        <v>0</v>
      </c>
      <c r="Q83" s="66">
        <f t="shared" si="90"/>
        <v>0</v>
      </c>
      <c r="R83" s="66">
        <f t="shared" si="90"/>
        <v>0</v>
      </c>
      <c r="S83" s="66">
        <f t="shared" si="90"/>
        <v>0</v>
      </c>
      <c r="T83" s="66">
        <f t="shared" si="90"/>
        <v>0</v>
      </c>
      <c r="U83" s="66">
        <f t="shared" si="90"/>
        <v>0</v>
      </c>
      <c r="V83" s="66">
        <f t="shared" si="90"/>
        <v>0</v>
      </c>
      <c r="W83" s="66">
        <f t="shared" si="90"/>
        <v>17.796905547559131</v>
      </c>
      <c r="X83" s="66">
        <f t="shared" si="90"/>
        <v>18.001683793891758</v>
      </c>
      <c r="Y83" s="66">
        <f t="shared" si="90"/>
        <v>13.740372357267102</v>
      </c>
      <c r="Z83" s="66">
        <f t="shared" si="90"/>
        <v>15.828697209551772</v>
      </c>
      <c r="AA83" s="66">
        <f t="shared" si="90"/>
        <v>29.204702818716953</v>
      </c>
      <c r="AB83" s="66">
        <f t="shared" si="90"/>
        <v>28.991897817083256</v>
      </c>
      <c r="AC83" s="66">
        <f t="shared" si="90"/>
        <v>19.322760547545233</v>
      </c>
      <c r="AD83" s="66">
        <f t="shared" si="90"/>
        <v>15.611080701059512</v>
      </c>
      <c r="AE83" s="66">
        <f t="shared" si="90"/>
        <v>14.375434622778727</v>
      </c>
      <c r="AF83" s="66">
        <f t="shared" si="90"/>
        <v>14.656096682677035</v>
      </c>
      <c r="AG83" s="66">
        <f t="shared" si="90"/>
        <v>14.157439609999233</v>
      </c>
      <c r="AH83" s="66">
        <f t="shared" si="90"/>
        <v>28.636960868237725</v>
      </c>
      <c r="AI83" s="66">
        <f t="shared" si="90"/>
        <v>25.000109386542999</v>
      </c>
      <c r="AJ83" s="66">
        <f t="shared" si="90"/>
        <v>25.246858656426635</v>
      </c>
      <c r="AK83" s="66">
        <f t="shared" si="90"/>
        <v>28.519628234133055</v>
      </c>
      <c r="AL83" s="66">
        <f t="shared" si="90"/>
        <v>0</v>
      </c>
      <c r="AN83" s="66">
        <f t="shared" si="91"/>
        <v>0</v>
      </c>
      <c r="AO83" s="66">
        <f t="shared" si="91"/>
        <v>0</v>
      </c>
      <c r="AP83" s="66">
        <f t="shared" si="91"/>
        <v>17.796905547559131</v>
      </c>
      <c r="AQ83" s="66">
        <f t="shared" si="91"/>
        <v>40.685579900498603</v>
      </c>
      <c r="AS83" s="66">
        <f t="shared" ref="AS83:AV83" si="101">IF(ISERROR((AS62)/AS$8),0,((AS62)/AS$8))</f>
        <v>66.946802062060058</v>
      </c>
      <c r="AT83" s="66">
        <f t="shared" si="101"/>
        <v>41.258093594000087</v>
      </c>
      <c r="AU83" s="66">
        <f t="shared" si="101"/>
        <v>64.965424307201118</v>
      </c>
      <c r="AV83" s="66">
        <f t="shared" si="101"/>
        <v>0</v>
      </c>
      <c r="AX83" s="66">
        <f t="shared" ref="AX83:AY83" si="102">IF(ISERROR((AX62)/AX$8),0,((AX62)/AX$8))</f>
        <v>52.646111339241557</v>
      </c>
      <c r="AY83" s="66">
        <f t="shared" si="102"/>
        <v>0</v>
      </c>
    </row>
    <row r="84" spans="2:51" x14ac:dyDescent="0.25">
      <c r="B84" t="s">
        <v>32</v>
      </c>
      <c r="C84" s="66">
        <f t="shared" si="94"/>
        <v>0</v>
      </c>
      <c r="D84" s="66">
        <f t="shared" si="90"/>
        <v>0</v>
      </c>
      <c r="E84" s="66">
        <f t="shared" si="90"/>
        <v>0</v>
      </c>
      <c r="F84" s="66">
        <f t="shared" si="90"/>
        <v>0</v>
      </c>
      <c r="G84" s="66">
        <f t="shared" si="90"/>
        <v>0</v>
      </c>
      <c r="H84" s="66">
        <f t="shared" si="90"/>
        <v>0</v>
      </c>
      <c r="I84" s="66">
        <f t="shared" si="90"/>
        <v>0</v>
      </c>
      <c r="J84" s="66">
        <f t="shared" si="90"/>
        <v>0</v>
      </c>
      <c r="K84" s="66">
        <f t="shared" si="90"/>
        <v>0</v>
      </c>
      <c r="L84" s="66">
        <f t="shared" si="90"/>
        <v>0</v>
      </c>
      <c r="M84" s="66">
        <f t="shared" si="90"/>
        <v>0</v>
      </c>
      <c r="N84" s="66">
        <f t="shared" si="90"/>
        <v>0</v>
      </c>
      <c r="O84" s="66">
        <f t="shared" si="90"/>
        <v>0</v>
      </c>
      <c r="P84" s="66">
        <f t="shared" si="90"/>
        <v>0</v>
      </c>
      <c r="Q84" s="66">
        <f t="shared" si="90"/>
        <v>0</v>
      </c>
      <c r="R84" s="66">
        <f t="shared" si="90"/>
        <v>0</v>
      </c>
      <c r="S84" s="66">
        <f t="shared" si="90"/>
        <v>0</v>
      </c>
      <c r="T84" s="66">
        <f t="shared" si="90"/>
        <v>0</v>
      </c>
      <c r="U84" s="66">
        <f t="shared" si="90"/>
        <v>0</v>
      </c>
      <c r="V84" s="66">
        <f t="shared" si="90"/>
        <v>0</v>
      </c>
      <c r="W84" s="66">
        <f t="shared" si="90"/>
        <v>23.115306785209558</v>
      </c>
      <c r="X84" s="66">
        <f t="shared" si="90"/>
        <v>32.315418372788145</v>
      </c>
      <c r="Y84" s="66">
        <f t="shared" si="90"/>
        <v>27.344993534193094</v>
      </c>
      <c r="Z84" s="66">
        <f t="shared" si="90"/>
        <v>28.200007896563786</v>
      </c>
      <c r="AA84" s="66">
        <f t="shared" si="90"/>
        <v>26.566819235971899</v>
      </c>
      <c r="AB84" s="66">
        <f t="shared" si="90"/>
        <v>23.89779161393211</v>
      </c>
      <c r="AC84" s="66">
        <f t="shared" si="90"/>
        <v>24.546037512637756</v>
      </c>
      <c r="AD84" s="66">
        <f t="shared" si="90"/>
        <v>24.80480443608278</v>
      </c>
      <c r="AE84" s="66">
        <f t="shared" si="90"/>
        <v>26.039956572811736</v>
      </c>
      <c r="AF84" s="66">
        <f t="shared" si="90"/>
        <v>26.3093940004328</v>
      </c>
      <c r="AG84" s="66">
        <f t="shared" si="90"/>
        <v>28.916669861287499</v>
      </c>
      <c r="AH84" s="66">
        <f t="shared" si="90"/>
        <v>30.693636193982744</v>
      </c>
      <c r="AI84" s="66">
        <f t="shared" si="90"/>
        <v>29.220198540362908</v>
      </c>
      <c r="AJ84" s="66">
        <f t="shared" si="90"/>
        <v>31.204089835576674</v>
      </c>
      <c r="AK84" s="66">
        <f t="shared" si="90"/>
        <v>31.439488706596247</v>
      </c>
      <c r="AL84" s="66">
        <f t="shared" si="90"/>
        <v>0</v>
      </c>
      <c r="AN84" s="66">
        <f t="shared" si="91"/>
        <v>0</v>
      </c>
      <c r="AO84" s="66">
        <f t="shared" si="91"/>
        <v>0</v>
      </c>
      <c r="AP84" s="66">
        <f t="shared" si="91"/>
        <v>23.115306785209558</v>
      </c>
      <c r="AQ84" s="66">
        <f t="shared" si="91"/>
        <v>75.07322747784896</v>
      </c>
      <c r="AS84" s="66">
        <f t="shared" ref="AS84:AV84" si="103">IF(ISERROR((AS63)/AS$8),0,((AS63)/AS$8))</f>
        <v>65.748263029790223</v>
      </c>
      <c r="AT84" s="66">
        <f t="shared" si="103"/>
        <v>71.51295832749237</v>
      </c>
      <c r="AU84" s="66">
        <f t="shared" si="103"/>
        <v>84.856230244159775</v>
      </c>
      <c r="AV84" s="66">
        <f t="shared" si="103"/>
        <v>0</v>
      </c>
      <c r="AX84" s="66">
        <f t="shared" ref="AX84:AY84" si="104">IF(ISERROR((AX63)/AX$8),0,((AX63)/AX$8))</f>
        <v>90.608026647393672</v>
      </c>
      <c r="AY84" s="66">
        <f t="shared" si="104"/>
        <v>0</v>
      </c>
    </row>
    <row r="85" spans="2:51" x14ac:dyDescent="0.25">
      <c r="B85" t="s">
        <v>33</v>
      </c>
      <c r="C85" s="66">
        <f t="shared" si="94"/>
        <v>0</v>
      </c>
      <c r="D85" s="66">
        <f t="shared" si="90"/>
        <v>0</v>
      </c>
      <c r="E85" s="66">
        <f t="shared" si="90"/>
        <v>0</v>
      </c>
      <c r="F85" s="66">
        <f t="shared" si="90"/>
        <v>0</v>
      </c>
      <c r="G85" s="66">
        <f t="shared" si="90"/>
        <v>0</v>
      </c>
      <c r="H85" s="66">
        <f t="shared" si="90"/>
        <v>0</v>
      </c>
      <c r="I85" s="66">
        <f t="shared" si="90"/>
        <v>0</v>
      </c>
      <c r="J85" s="66">
        <f t="shared" si="90"/>
        <v>0</v>
      </c>
      <c r="K85" s="66">
        <f t="shared" si="90"/>
        <v>0</v>
      </c>
      <c r="L85" s="66">
        <f t="shared" si="90"/>
        <v>0</v>
      </c>
      <c r="M85" s="66">
        <f t="shared" si="90"/>
        <v>0</v>
      </c>
      <c r="N85" s="66">
        <f t="shared" si="90"/>
        <v>0</v>
      </c>
      <c r="O85" s="66">
        <f t="shared" si="90"/>
        <v>0</v>
      </c>
      <c r="P85" s="66">
        <f t="shared" si="90"/>
        <v>0</v>
      </c>
      <c r="Q85" s="66">
        <f t="shared" si="90"/>
        <v>0</v>
      </c>
      <c r="R85" s="66">
        <f t="shared" si="90"/>
        <v>0</v>
      </c>
      <c r="S85" s="66">
        <f t="shared" si="90"/>
        <v>0</v>
      </c>
      <c r="T85" s="66">
        <f t="shared" si="90"/>
        <v>0</v>
      </c>
      <c r="U85" s="66">
        <f t="shared" si="90"/>
        <v>0</v>
      </c>
      <c r="V85" s="66">
        <f t="shared" si="90"/>
        <v>0</v>
      </c>
      <c r="W85" s="66">
        <f t="shared" si="90"/>
        <v>0</v>
      </c>
      <c r="X85" s="66">
        <f t="shared" si="90"/>
        <v>0</v>
      </c>
      <c r="Y85" s="66">
        <f t="shared" si="90"/>
        <v>0</v>
      </c>
      <c r="Z85" s="66">
        <f t="shared" si="90"/>
        <v>0</v>
      </c>
      <c r="AA85" s="66">
        <f t="shared" si="90"/>
        <v>0</v>
      </c>
      <c r="AB85" s="66">
        <f t="shared" si="90"/>
        <v>0</v>
      </c>
      <c r="AC85" s="66">
        <f t="shared" si="90"/>
        <v>0</v>
      </c>
      <c r="AD85" s="66">
        <f t="shared" si="90"/>
        <v>0</v>
      </c>
      <c r="AE85" s="66">
        <f t="shared" si="90"/>
        <v>0</v>
      </c>
      <c r="AF85" s="66">
        <f t="shared" si="90"/>
        <v>0</v>
      </c>
      <c r="AG85" s="66">
        <f t="shared" si="90"/>
        <v>0</v>
      </c>
      <c r="AH85" s="66">
        <f t="shared" si="90"/>
        <v>0</v>
      </c>
      <c r="AI85" s="66">
        <f t="shared" si="90"/>
        <v>0</v>
      </c>
      <c r="AJ85" s="66">
        <f t="shared" si="90"/>
        <v>0</v>
      </c>
      <c r="AK85" s="66">
        <f t="shared" si="90"/>
        <v>0</v>
      </c>
      <c r="AL85" s="66">
        <f t="shared" si="90"/>
        <v>0</v>
      </c>
      <c r="AN85" s="66">
        <f t="shared" si="91"/>
        <v>0</v>
      </c>
      <c r="AO85" s="66">
        <f t="shared" si="91"/>
        <v>0</v>
      </c>
      <c r="AP85" s="66">
        <f t="shared" si="91"/>
        <v>0</v>
      </c>
      <c r="AQ85" s="66">
        <f t="shared" si="91"/>
        <v>0</v>
      </c>
      <c r="AS85" s="66">
        <f t="shared" ref="AS85:AV85" si="105">IF(ISERROR((AS64)/AS$8),0,((AS64)/AS$8))</f>
        <v>0</v>
      </c>
      <c r="AT85" s="66">
        <f t="shared" si="105"/>
        <v>0</v>
      </c>
      <c r="AU85" s="66">
        <f t="shared" si="105"/>
        <v>0</v>
      </c>
      <c r="AV85" s="66">
        <f t="shared" si="105"/>
        <v>0</v>
      </c>
      <c r="AX85" s="66">
        <f t="shared" ref="AX85:AY85" si="106">IF(ISERROR((AX64)/AX$8),0,((AX64)/AX$8))</f>
        <v>0</v>
      </c>
      <c r="AY85" s="66">
        <f t="shared" si="106"/>
        <v>0</v>
      </c>
    </row>
    <row r="86" spans="2:51" x14ac:dyDescent="0.25">
      <c r="B86" t="s">
        <v>34</v>
      </c>
      <c r="C86" s="66">
        <f t="shared" si="94"/>
        <v>0</v>
      </c>
      <c r="D86" s="66">
        <f t="shared" si="90"/>
        <v>0</v>
      </c>
      <c r="E86" s="66">
        <f t="shared" si="90"/>
        <v>0</v>
      </c>
      <c r="F86" s="66">
        <f t="shared" si="90"/>
        <v>0</v>
      </c>
      <c r="G86" s="66">
        <f t="shared" si="90"/>
        <v>0</v>
      </c>
      <c r="H86" s="66">
        <f t="shared" si="90"/>
        <v>0</v>
      </c>
      <c r="I86" s="66">
        <f t="shared" si="90"/>
        <v>0</v>
      </c>
      <c r="J86" s="66">
        <f t="shared" si="90"/>
        <v>0</v>
      </c>
      <c r="K86" s="66">
        <f t="shared" si="90"/>
        <v>0</v>
      </c>
      <c r="L86" s="66">
        <f t="shared" si="90"/>
        <v>0</v>
      </c>
      <c r="M86" s="66">
        <f t="shared" si="90"/>
        <v>0</v>
      </c>
      <c r="N86" s="66">
        <f t="shared" si="90"/>
        <v>0</v>
      </c>
      <c r="O86" s="66">
        <f t="shared" si="90"/>
        <v>0</v>
      </c>
      <c r="P86" s="66">
        <f t="shared" si="90"/>
        <v>0</v>
      </c>
      <c r="Q86" s="66">
        <f t="shared" si="90"/>
        <v>0</v>
      </c>
      <c r="R86" s="66">
        <f t="shared" si="90"/>
        <v>0</v>
      </c>
      <c r="S86" s="66">
        <f t="shared" si="90"/>
        <v>0</v>
      </c>
      <c r="T86" s="66">
        <f t="shared" si="90"/>
        <v>0</v>
      </c>
      <c r="U86" s="66">
        <f t="shared" si="90"/>
        <v>0</v>
      </c>
      <c r="V86" s="66">
        <f t="shared" si="90"/>
        <v>0</v>
      </c>
      <c r="W86" s="66">
        <f t="shared" si="90"/>
        <v>2.0884908929211083</v>
      </c>
      <c r="X86" s="66">
        <f t="shared" si="90"/>
        <v>2.6448183842106117</v>
      </c>
      <c r="Y86" s="66">
        <f t="shared" si="90"/>
        <v>1.1858287789085509</v>
      </c>
      <c r="Z86" s="66">
        <f t="shared" si="90"/>
        <v>0.43639196228513394</v>
      </c>
      <c r="AA86" s="66">
        <f t="shared" si="90"/>
        <v>0.33210458795881198</v>
      </c>
      <c r="AB86" s="66">
        <f t="shared" si="90"/>
        <v>0.17095400240587125</v>
      </c>
      <c r="AC86" s="66">
        <f t="shared" ref="AC86:AL86" si="107">IF(ISERROR((AC65)/AC$8),0,((AC65)/AC$8))</f>
        <v>0.24881173622851582</v>
      </c>
      <c r="AD86" s="66">
        <f t="shared" si="107"/>
        <v>0.25283752941875431</v>
      </c>
      <c r="AE86" s="66">
        <f t="shared" si="107"/>
        <v>0.20510518174752906</v>
      </c>
      <c r="AF86" s="66">
        <f t="shared" si="107"/>
        <v>3.1477925234738746E-2</v>
      </c>
      <c r="AG86" s="66">
        <f t="shared" si="107"/>
        <v>0.12220537660869768</v>
      </c>
      <c r="AH86" s="66">
        <f t="shared" si="107"/>
        <v>0</v>
      </c>
      <c r="AI86" s="66">
        <f t="shared" si="107"/>
        <v>0</v>
      </c>
      <c r="AJ86" s="66">
        <f t="shared" si="107"/>
        <v>0</v>
      </c>
      <c r="AK86" s="66">
        <f t="shared" si="107"/>
        <v>0</v>
      </c>
      <c r="AL86" s="66">
        <f t="shared" si="107"/>
        <v>0</v>
      </c>
      <c r="AN86" s="66">
        <f t="shared" ref="AN86:AQ86" si="108">IF(ISERROR((AN65)/AN$8),0,((AN65)/AN$8))</f>
        <v>0</v>
      </c>
      <c r="AO86" s="66">
        <f t="shared" si="108"/>
        <v>0</v>
      </c>
      <c r="AP86" s="66">
        <f t="shared" si="108"/>
        <v>2.0884908929211083</v>
      </c>
      <c r="AQ86" s="66">
        <f t="shared" si="108"/>
        <v>3.3883331496651086</v>
      </c>
      <c r="AS86" s="66">
        <f t="shared" ref="AS86:AV86" si="109">IF(ISERROR((AS65)/AS$8),0,((AS65)/AS$8))</f>
        <v>0.65442063740440404</v>
      </c>
      <c r="AT86" s="66">
        <f t="shared" si="109"/>
        <v>0.43688813111344887</v>
      </c>
      <c r="AU86" s="66">
        <f t="shared" si="109"/>
        <v>0.1138285410194653</v>
      </c>
      <c r="AV86" s="66">
        <f t="shared" si="109"/>
        <v>0</v>
      </c>
      <c r="AX86" s="66">
        <f t="shared" ref="AX86:AY86" si="110">IF(ISERROR((AX65)/AX$8),0,((AX65)/AX$8))</f>
        <v>4.7919176614532963</v>
      </c>
      <c r="AY86" s="66">
        <f t="shared" si="110"/>
        <v>0</v>
      </c>
    </row>
    <row r="88" spans="2:51" ht="15.75" x14ac:dyDescent="0.25">
      <c r="B88" s="64" t="s">
        <v>37</v>
      </c>
      <c r="C88" s="65">
        <f>IF(ISERROR(C33/C$8),0,((C33)/C$8))</f>
        <v>0</v>
      </c>
      <c r="D88" s="65">
        <f t="shared" ref="D88:V88" si="111">IF(ISERROR(D33/D$8),0,((D33)/D$8))</f>
        <v>0</v>
      </c>
      <c r="E88" s="65">
        <f t="shared" si="111"/>
        <v>0</v>
      </c>
      <c r="F88" s="65">
        <f t="shared" si="111"/>
        <v>0</v>
      </c>
      <c r="G88" s="65">
        <f t="shared" si="111"/>
        <v>0</v>
      </c>
      <c r="H88" s="65">
        <f t="shared" si="111"/>
        <v>0</v>
      </c>
      <c r="I88" s="65">
        <f t="shared" si="111"/>
        <v>0</v>
      </c>
      <c r="J88" s="65">
        <f t="shared" si="111"/>
        <v>0</v>
      </c>
      <c r="K88" s="65">
        <f t="shared" si="111"/>
        <v>0</v>
      </c>
      <c r="L88" s="65">
        <f t="shared" si="111"/>
        <v>0</v>
      </c>
      <c r="M88" s="65">
        <f t="shared" si="111"/>
        <v>0</v>
      </c>
      <c r="N88" s="65">
        <f t="shared" si="111"/>
        <v>0</v>
      </c>
      <c r="O88" s="65">
        <f t="shared" si="111"/>
        <v>0</v>
      </c>
      <c r="P88" s="65">
        <f t="shared" si="111"/>
        <v>0</v>
      </c>
      <c r="Q88" s="65">
        <f t="shared" si="111"/>
        <v>0</v>
      </c>
      <c r="R88" s="65">
        <f t="shared" si="111"/>
        <v>0</v>
      </c>
      <c r="S88" s="65">
        <f t="shared" si="111"/>
        <v>0</v>
      </c>
      <c r="T88" s="65">
        <f t="shared" si="111"/>
        <v>0</v>
      </c>
      <c r="U88" s="65">
        <f t="shared" si="111"/>
        <v>0</v>
      </c>
      <c r="V88" s="65">
        <f t="shared" si="111"/>
        <v>0</v>
      </c>
      <c r="W88" s="65">
        <f>IF(ISERROR(W11/W$8),0,((W11)/W$8))</f>
        <v>13.373713636675189</v>
      </c>
      <c r="X88" s="65">
        <f t="shared" ref="X88:AL88" si="112">IF(ISERROR(X11/X$8),0,((X11)/X$8))</f>
        <v>14.814032011369687</v>
      </c>
      <c r="Y88" s="65">
        <f t="shared" si="112"/>
        <v>14.952595391856606</v>
      </c>
      <c r="Z88" s="65">
        <f t="shared" si="112"/>
        <v>17.670723160731264</v>
      </c>
      <c r="AA88" s="65">
        <f t="shared" si="112"/>
        <v>18.80305942759097</v>
      </c>
      <c r="AB88" s="65">
        <f t="shared" si="112"/>
        <v>18.212327935143353</v>
      </c>
      <c r="AC88" s="65">
        <f t="shared" si="112"/>
        <v>19.606090454875343</v>
      </c>
      <c r="AD88" s="65">
        <f t="shared" si="112"/>
        <v>19.810539657391821</v>
      </c>
      <c r="AE88" s="65">
        <f t="shared" si="112"/>
        <v>21.008962048671677</v>
      </c>
      <c r="AF88" s="65">
        <f t="shared" si="112"/>
        <v>19.865554138601677</v>
      </c>
      <c r="AG88" s="65">
        <f t="shared" si="112"/>
        <v>19.789761590599653</v>
      </c>
      <c r="AH88" s="65">
        <f t="shared" si="112"/>
        <v>20.613051996484415</v>
      </c>
      <c r="AI88" s="65">
        <f t="shared" si="112"/>
        <v>19.505687317316685</v>
      </c>
      <c r="AJ88" s="65">
        <f t="shared" si="112"/>
        <v>19.41491931530307</v>
      </c>
      <c r="AK88" s="65">
        <f t="shared" si="112"/>
        <v>19.293457214877186</v>
      </c>
      <c r="AL88" s="65">
        <f t="shared" si="112"/>
        <v>0</v>
      </c>
      <c r="AN88" s="65">
        <f t="shared" ref="AN88:AQ88" si="113">IF(ISERROR(AN11/AN$8),0,((AN11)/AN$8))</f>
        <v>0</v>
      </c>
      <c r="AO88" s="65">
        <f t="shared" si="113"/>
        <v>0</v>
      </c>
      <c r="AP88" s="65">
        <f t="shared" si="113"/>
        <v>0</v>
      </c>
      <c r="AQ88" s="65">
        <f t="shared" si="113"/>
        <v>41.189866295820629</v>
      </c>
      <c r="AS88" s="65">
        <f t="shared" ref="AS88:AV88" si="114">IF(ISERROR(AS11/AS$8),0,((AS11)/AS$8))</f>
        <v>49.879583677681616</v>
      </c>
      <c r="AT88" s="65">
        <f t="shared" si="114"/>
        <v>56.162213696303375</v>
      </c>
      <c r="AU88" s="65">
        <f t="shared" si="114"/>
        <v>57.214113519369072</v>
      </c>
      <c r="AV88" s="65">
        <f t="shared" si="114"/>
        <v>0</v>
      </c>
      <c r="AX88" s="65">
        <f t="shared" ref="AX88:AY88" si="115">IF(ISERROR(AX11/AX$8),0,((AX11)/AX$8))</f>
        <v>41.189866295820629</v>
      </c>
      <c r="AY88" s="65">
        <f t="shared" si="115"/>
        <v>0</v>
      </c>
    </row>
    <row r="89" spans="2:51" x14ac:dyDescent="0.25">
      <c r="B89" t="s">
        <v>18</v>
      </c>
      <c r="C89" s="66">
        <f>IF(ISERROR(C36/C$8),0,((C36)/C$8))</f>
        <v>0</v>
      </c>
      <c r="D89" s="66">
        <f t="shared" ref="D89:V96" si="116">IF(ISERROR(D36/D$8),0,((D36)/D$8))</f>
        <v>0</v>
      </c>
      <c r="E89" s="66">
        <f t="shared" si="116"/>
        <v>0</v>
      </c>
      <c r="F89" s="66">
        <f t="shared" si="116"/>
        <v>0</v>
      </c>
      <c r="G89" s="66">
        <f t="shared" si="116"/>
        <v>0</v>
      </c>
      <c r="H89" s="66">
        <f t="shared" si="116"/>
        <v>0</v>
      </c>
      <c r="I89" s="66">
        <f t="shared" si="116"/>
        <v>0</v>
      </c>
      <c r="J89" s="66">
        <f t="shared" si="116"/>
        <v>0</v>
      </c>
      <c r="K89" s="66">
        <f t="shared" si="116"/>
        <v>0</v>
      </c>
      <c r="L89" s="66">
        <f t="shared" si="116"/>
        <v>0</v>
      </c>
      <c r="M89" s="66">
        <f t="shared" si="116"/>
        <v>0</v>
      </c>
      <c r="N89" s="66">
        <f t="shared" si="116"/>
        <v>0</v>
      </c>
      <c r="O89" s="66">
        <f t="shared" si="116"/>
        <v>0</v>
      </c>
      <c r="P89" s="66">
        <f t="shared" si="116"/>
        <v>0</v>
      </c>
      <c r="Q89" s="66">
        <f t="shared" si="116"/>
        <v>0</v>
      </c>
      <c r="R89" s="66">
        <f t="shared" si="116"/>
        <v>0</v>
      </c>
      <c r="S89" s="66">
        <f t="shared" si="116"/>
        <v>0</v>
      </c>
      <c r="T89" s="66">
        <f t="shared" si="116"/>
        <v>0</v>
      </c>
      <c r="U89" s="66">
        <f t="shared" si="116"/>
        <v>0</v>
      </c>
      <c r="V89" s="66">
        <f t="shared" si="116"/>
        <v>0</v>
      </c>
      <c r="W89" s="66">
        <f>IF(ISERROR(W14/W$8),0,((W14)/W$8))</f>
        <v>2.0887129675867451</v>
      </c>
      <c r="X89" s="66">
        <f t="shared" ref="X89:AL89" si="117">IF(ISERROR(X14/X$8),0,((X14)/X$8))</f>
        <v>2.3342130600098208</v>
      </c>
      <c r="Y89" s="66">
        <f t="shared" si="117"/>
        <v>2.3507520823030021</v>
      </c>
      <c r="Z89" s="66">
        <f t="shared" si="117"/>
        <v>2.7907739619583043</v>
      </c>
      <c r="AA89" s="66">
        <f t="shared" si="117"/>
        <v>2.7863851279438041</v>
      </c>
      <c r="AB89" s="66">
        <f t="shared" si="117"/>
        <v>2.8734586162713698</v>
      </c>
      <c r="AC89" s="66">
        <f t="shared" si="117"/>
        <v>3.1168387359306635</v>
      </c>
      <c r="AD89" s="66">
        <f t="shared" si="117"/>
        <v>3.2576112486384794</v>
      </c>
      <c r="AE89" s="66">
        <f t="shared" si="117"/>
        <v>3.4424011319545795</v>
      </c>
      <c r="AF89" s="66">
        <f t="shared" si="117"/>
        <v>3.3024540219638432</v>
      </c>
      <c r="AG89" s="66">
        <f t="shared" si="117"/>
        <v>3.4658332210063425</v>
      </c>
      <c r="AH89" s="66">
        <f t="shared" si="117"/>
        <v>3.4352170354188059</v>
      </c>
      <c r="AI89" s="66">
        <f t="shared" si="117"/>
        <v>3.2841051371807763</v>
      </c>
      <c r="AJ89" s="66">
        <f t="shared" si="117"/>
        <v>3.2303392687270627</v>
      </c>
      <c r="AK89" s="66">
        <f t="shared" si="117"/>
        <v>3.1850702326104057</v>
      </c>
      <c r="AL89" s="66">
        <f t="shared" si="117"/>
        <v>0</v>
      </c>
      <c r="AN89" s="66">
        <f t="shared" ref="AN89:AQ89" si="118">IF(ISERROR(AN14/AN$8),0,((AN14)/AN$8))</f>
        <v>0</v>
      </c>
      <c r="AO89" s="66">
        <f t="shared" si="118"/>
        <v>0</v>
      </c>
      <c r="AP89" s="66">
        <f t="shared" si="118"/>
        <v>2.0887129675867451</v>
      </c>
      <c r="AQ89" s="66">
        <f t="shared" si="118"/>
        <v>6.4921818534770654</v>
      </c>
      <c r="AS89" s="66">
        <f t="shared" ref="AS89:AV89" si="119">IF(ISERROR(AS14/AS$8),0,((AS14)/AS$8))</f>
        <v>7.7525592244088042</v>
      </c>
      <c r="AT89" s="66">
        <f t="shared" si="119"/>
        <v>9.2597491946273092</v>
      </c>
      <c r="AU89" s="66">
        <f t="shared" si="119"/>
        <v>9.7246253863050764</v>
      </c>
      <c r="AV89" s="66">
        <f t="shared" si="119"/>
        <v>0</v>
      </c>
      <c r="AX89" s="66">
        <f t="shared" ref="AX89:AY89" si="120">IF(ISERROR(AX14/AX$8),0,((AX14)/AX$8))</f>
        <v>7.8959156120549832</v>
      </c>
      <c r="AY89" s="66">
        <f t="shared" si="120"/>
        <v>0</v>
      </c>
    </row>
    <row r="90" spans="2:51" x14ac:dyDescent="0.25">
      <c r="B90" t="s">
        <v>39</v>
      </c>
      <c r="C90" s="66">
        <f t="shared" ref="C90:R96" si="121">IF(ISERROR(C37/C$8),0,((C37)/C$8))</f>
        <v>0</v>
      </c>
      <c r="D90" s="66">
        <f t="shared" si="121"/>
        <v>0</v>
      </c>
      <c r="E90" s="66">
        <f t="shared" si="121"/>
        <v>0</v>
      </c>
      <c r="F90" s="66">
        <f t="shared" si="121"/>
        <v>0</v>
      </c>
      <c r="G90" s="66">
        <f t="shared" si="121"/>
        <v>0</v>
      </c>
      <c r="H90" s="66">
        <f t="shared" si="121"/>
        <v>0</v>
      </c>
      <c r="I90" s="66">
        <f t="shared" si="121"/>
        <v>0</v>
      </c>
      <c r="J90" s="66">
        <f t="shared" si="121"/>
        <v>0</v>
      </c>
      <c r="K90" s="66">
        <f t="shared" si="121"/>
        <v>0</v>
      </c>
      <c r="L90" s="66">
        <f t="shared" si="121"/>
        <v>0</v>
      </c>
      <c r="M90" s="66">
        <f t="shared" si="121"/>
        <v>0</v>
      </c>
      <c r="N90" s="66">
        <f t="shared" si="121"/>
        <v>0</v>
      </c>
      <c r="O90" s="66">
        <f t="shared" si="121"/>
        <v>0</v>
      </c>
      <c r="P90" s="66">
        <f t="shared" si="121"/>
        <v>0</v>
      </c>
      <c r="Q90" s="66">
        <f t="shared" si="121"/>
        <v>0</v>
      </c>
      <c r="R90" s="66">
        <f t="shared" si="121"/>
        <v>0</v>
      </c>
      <c r="S90" s="66">
        <f t="shared" si="116"/>
        <v>0</v>
      </c>
      <c r="T90" s="66">
        <f t="shared" si="116"/>
        <v>0</v>
      </c>
      <c r="U90" s="66">
        <f t="shared" si="116"/>
        <v>0</v>
      </c>
      <c r="V90" s="66">
        <f t="shared" si="116"/>
        <v>0</v>
      </c>
      <c r="W90" s="66">
        <f t="shared" ref="W90:AL96" si="122">IF(ISERROR(W15/W$8),0,((W15)/W$8))</f>
        <v>1.4542147675978419</v>
      </c>
      <c r="X90" s="66">
        <f t="shared" si="122"/>
        <v>1.7665149026885814</v>
      </c>
      <c r="Y90" s="66">
        <f t="shared" si="122"/>
        <v>1.9222145812753888</v>
      </c>
      <c r="Z90" s="66">
        <f t="shared" si="122"/>
        <v>2.3585237373997714</v>
      </c>
      <c r="AA90" s="66">
        <f t="shared" si="122"/>
        <v>2.6490291063822466</v>
      </c>
      <c r="AB90" s="66">
        <f t="shared" si="122"/>
        <v>2.7231592537880718</v>
      </c>
      <c r="AC90" s="66">
        <f t="shared" si="122"/>
        <v>3.0084606897593269</v>
      </c>
      <c r="AD90" s="66">
        <f t="shared" si="122"/>
        <v>3.1772761659570254</v>
      </c>
      <c r="AE90" s="66">
        <f t="shared" si="122"/>
        <v>3.3907416141624842</v>
      </c>
      <c r="AF90" s="66">
        <f t="shared" si="122"/>
        <v>3.263255134718742</v>
      </c>
      <c r="AG90" s="66">
        <f t="shared" si="122"/>
        <v>3.3599123725810016</v>
      </c>
      <c r="AH90" s="66">
        <f t="shared" si="122"/>
        <v>3.3683347612046841</v>
      </c>
      <c r="AI90" s="66">
        <f t="shared" si="122"/>
        <v>3.2292829325436183</v>
      </c>
      <c r="AJ90" s="66">
        <f t="shared" si="122"/>
        <v>3.1260315526394451</v>
      </c>
      <c r="AK90" s="66">
        <f t="shared" si="122"/>
        <v>3.0103264411731661</v>
      </c>
      <c r="AL90" s="66">
        <f t="shared" si="122"/>
        <v>0</v>
      </c>
      <c r="AN90" s="66">
        <f t="shared" ref="AN90:AQ90" si="123">IF(ISERROR(AN15/AN$8),0,((AN15)/AN$8))</f>
        <v>0</v>
      </c>
      <c r="AO90" s="66">
        <f t="shared" si="123"/>
        <v>0</v>
      </c>
      <c r="AP90" s="66">
        <f t="shared" si="123"/>
        <v>1.4542147675978419</v>
      </c>
      <c r="AQ90" s="66">
        <f t="shared" si="123"/>
        <v>5.2800636989478935</v>
      </c>
      <c r="AS90" s="66">
        <f t="shared" ref="AS90:AV90" si="124">IF(ISERROR(AS15/AS$8),0,((AS15)/AS$8))</f>
        <v>7.4082517734810569</v>
      </c>
      <c r="AT90" s="66">
        <f t="shared" si="124"/>
        <v>9.1041343145247442</v>
      </c>
      <c r="AU90" s="66">
        <f t="shared" si="124"/>
        <v>9.5086015151567516</v>
      </c>
      <c r="AV90" s="66">
        <f t="shared" si="124"/>
        <v>0</v>
      </c>
      <c r="AX90" s="66">
        <f t="shared" ref="AX90:AY90" si="125">IF(ISERROR(AX15/AX$8),0,((AX15)/AX$8))</f>
        <v>6.2573786259759663</v>
      </c>
      <c r="AY90" s="66">
        <f t="shared" si="125"/>
        <v>0</v>
      </c>
    </row>
    <row r="91" spans="2:51" x14ac:dyDescent="0.25">
      <c r="B91" t="s">
        <v>40</v>
      </c>
      <c r="C91" s="66">
        <f t="shared" si="121"/>
        <v>0</v>
      </c>
      <c r="D91" s="66">
        <f t="shared" si="116"/>
        <v>0</v>
      </c>
      <c r="E91" s="66">
        <f t="shared" si="116"/>
        <v>0</v>
      </c>
      <c r="F91" s="66">
        <f t="shared" si="116"/>
        <v>0</v>
      </c>
      <c r="G91" s="66">
        <f t="shared" si="116"/>
        <v>0</v>
      </c>
      <c r="H91" s="66">
        <f t="shared" si="116"/>
        <v>0</v>
      </c>
      <c r="I91" s="66">
        <f t="shared" si="116"/>
        <v>0</v>
      </c>
      <c r="J91" s="66">
        <f t="shared" si="116"/>
        <v>0</v>
      </c>
      <c r="K91" s="66">
        <f t="shared" si="116"/>
        <v>0</v>
      </c>
      <c r="L91" s="66">
        <f t="shared" si="116"/>
        <v>0</v>
      </c>
      <c r="M91" s="66">
        <f t="shared" si="116"/>
        <v>0</v>
      </c>
      <c r="N91" s="66">
        <f t="shared" si="116"/>
        <v>0</v>
      </c>
      <c r="O91" s="66">
        <f t="shared" si="116"/>
        <v>0</v>
      </c>
      <c r="P91" s="66">
        <f t="shared" si="116"/>
        <v>0</v>
      </c>
      <c r="Q91" s="66">
        <f t="shared" si="116"/>
        <v>0</v>
      </c>
      <c r="R91" s="66">
        <f t="shared" si="116"/>
        <v>0</v>
      </c>
      <c r="S91" s="66">
        <f t="shared" si="116"/>
        <v>0</v>
      </c>
      <c r="T91" s="66">
        <f t="shared" si="116"/>
        <v>0</v>
      </c>
      <c r="U91" s="66">
        <f t="shared" si="116"/>
        <v>0</v>
      </c>
      <c r="V91" s="66">
        <f t="shared" si="116"/>
        <v>0</v>
      </c>
      <c r="W91" s="66">
        <f t="shared" si="122"/>
        <v>0.59314037475480363</v>
      </c>
      <c r="X91" s="66">
        <f t="shared" si="122"/>
        <v>0.6791297085033815</v>
      </c>
      <c r="Y91" s="66">
        <f t="shared" si="122"/>
        <v>0.70878814728207762</v>
      </c>
      <c r="Z91" s="66">
        <f t="shared" si="122"/>
        <v>0.95125407303663467</v>
      </c>
      <c r="AA91" s="66">
        <f t="shared" si="122"/>
        <v>1.0059913521556181</v>
      </c>
      <c r="AB91" s="66">
        <f t="shared" si="122"/>
        <v>1.0836187203429344</v>
      </c>
      <c r="AC91" s="66">
        <f t="shared" si="122"/>
        <v>1.1923481266754203</v>
      </c>
      <c r="AD91" s="66">
        <f t="shared" si="122"/>
        <v>1.2346529359342509</v>
      </c>
      <c r="AE91" s="66">
        <f t="shared" si="122"/>
        <v>1.3266627807638913</v>
      </c>
      <c r="AF91" s="66">
        <f t="shared" si="122"/>
        <v>1.2691543961031801</v>
      </c>
      <c r="AG91" s="66">
        <f t="shared" si="122"/>
        <v>1.3195043349974216</v>
      </c>
      <c r="AH91" s="66">
        <f t="shared" si="122"/>
        <v>1.3544011593781586</v>
      </c>
      <c r="AI91" s="66">
        <f t="shared" si="122"/>
        <v>1.3032669055624477</v>
      </c>
      <c r="AJ91" s="66">
        <f t="shared" si="122"/>
        <v>1.1781731928720718</v>
      </c>
      <c r="AK91" s="66">
        <f t="shared" si="122"/>
        <v>1.1171951904708395</v>
      </c>
      <c r="AL91" s="66">
        <f t="shared" si="122"/>
        <v>0</v>
      </c>
      <c r="AN91" s="66">
        <f t="shared" ref="AN91:AQ91" si="126">IF(ISERROR(AN16/AN$8),0,((AN16)/AN$8))</f>
        <v>0</v>
      </c>
      <c r="AO91" s="66">
        <f t="shared" si="126"/>
        <v>0</v>
      </c>
      <c r="AP91" s="66">
        <f t="shared" si="126"/>
        <v>0.59314037475480363</v>
      </c>
      <c r="AQ91" s="66">
        <f t="shared" si="126"/>
        <v>2.0490464350853101</v>
      </c>
      <c r="AS91" s="66">
        <f t="shared" ref="AS91:AV91" si="127">IF(ISERROR(AS16/AS$8),0,((AS16)/AS$8))</f>
        <v>2.9055824275400317</v>
      </c>
      <c r="AT91" s="66">
        <f t="shared" si="127"/>
        <v>3.5471661905429444</v>
      </c>
      <c r="AU91" s="66">
        <f t="shared" si="127"/>
        <v>3.7988189978586924</v>
      </c>
      <c r="AV91" s="66">
        <f t="shared" si="127"/>
        <v>0</v>
      </c>
      <c r="AX91" s="66">
        <f t="shared" ref="AX91:AY91" si="128">IF(ISERROR(AX16/AX$8),0,((AX16)/AX$8))</f>
        <v>2.4476704588451934</v>
      </c>
      <c r="AY91" s="66">
        <f t="shared" si="128"/>
        <v>0</v>
      </c>
    </row>
    <row r="92" spans="2:51" x14ac:dyDescent="0.25">
      <c r="B92" t="s">
        <v>21</v>
      </c>
      <c r="C92" s="66">
        <f t="shared" si="121"/>
        <v>0</v>
      </c>
      <c r="D92" s="66">
        <f t="shared" si="116"/>
        <v>0</v>
      </c>
      <c r="E92" s="66">
        <f t="shared" si="116"/>
        <v>0</v>
      </c>
      <c r="F92" s="66">
        <f t="shared" si="116"/>
        <v>0</v>
      </c>
      <c r="G92" s="66">
        <f t="shared" si="116"/>
        <v>0</v>
      </c>
      <c r="H92" s="66">
        <f t="shared" si="116"/>
        <v>0</v>
      </c>
      <c r="I92" s="66">
        <f t="shared" si="116"/>
        <v>0</v>
      </c>
      <c r="J92" s="66">
        <f t="shared" si="116"/>
        <v>0</v>
      </c>
      <c r="K92" s="66">
        <f t="shared" si="116"/>
        <v>0</v>
      </c>
      <c r="L92" s="66">
        <f t="shared" si="116"/>
        <v>0</v>
      </c>
      <c r="M92" s="66">
        <f t="shared" si="116"/>
        <v>0</v>
      </c>
      <c r="N92" s="66">
        <f t="shared" si="116"/>
        <v>0</v>
      </c>
      <c r="O92" s="66">
        <f t="shared" si="116"/>
        <v>0</v>
      </c>
      <c r="P92" s="66">
        <f t="shared" si="116"/>
        <v>0</v>
      </c>
      <c r="Q92" s="66">
        <f t="shared" si="116"/>
        <v>0</v>
      </c>
      <c r="R92" s="66">
        <f t="shared" si="116"/>
        <v>0</v>
      </c>
      <c r="S92" s="66">
        <f t="shared" si="116"/>
        <v>0</v>
      </c>
      <c r="T92" s="66">
        <f t="shared" si="116"/>
        <v>0</v>
      </c>
      <c r="U92" s="66">
        <f t="shared" si="116"/>
        <v>0</v>
      </c>
      <c r="V92" s="66">
        <f t="shared" si="116"/>
        <v>0</v>
      </c>
      <c r="W92" s="66">
        <f t="shared" si="122"/>
        <v>0</v>
      </c>
      <c r="X92" s="66">
        <f t="shared" si="122"/>
        <v>0</v>
      </c>
      <c r="Y92" s="66">
        <f t="shared" si="122"/>
        <v>0</v>
      </c>
      <c r="Z92" s="66">
        <f t="shared" si="122"/>
        <v>0</v>
      </c>
      <c r="AA92" s="66">
        <f t="shared" si="122"/>
        <v>0</v>
      </c>
      <c r="AB92" s="66">
        <f t="shared" si="122"/>
        <v>0</v>
      </c>
      <c r="AC92" s="66">
        <f t="shared" si="122"/>
        <v>0</v>
      </c>
      <c r="AD92" s="66">
        <f t="shared" si="122"/>
        <v>0</v>
      </c>
      <c r="AE92" s="66">
        <f t="shared" si="122"/>
        <v>0</v>
      </c>
      <c r="AF92" s="66">
        <f t="shared" si="122"/>
        <v>0</v>
      </c>
      <c r="AG92" s="66">
        <f t="shared" si="122"/>
        <v>0</v>
      </c>
      <c r="AH92" s="66">
        <f t="shared" si="122"/>
        <v>0</v>
      </c>
      <c r="AI92" s="66">
        <f t="shared" si="122"/>
        <v>0</v>
      </c>
      <c r="AJ92" s="66">
        <f t="shared" si="122"/>
        <v>0</v>
      </c>
      <c r="AK92" s="66">
        <f t="shared" si="122"/>
        <v>0</v>
      </c>
      <c r="AL92" s="66">
        <f t="shared" si="122"/>
        <v>0</v>
      </c>
      <c r="AN92" s="66">
        <f t="shared" ref="AN92:AQ92" si="129">IF(ISERROR(AN17/AN$8),0,((AN17)/AN$8))</f>
        <v>0</v>
      </c>
      <c r="AO92" s="66">
        <f t="shared" si="129"/>
        <v>0</v>
      </c>
      <c r="AP92" s="66">
        <f t="shared" si="129"/>
        <v>0</v>
      </c>
      <c r="AQ92" s="66">
        <f t="shared" si="129"/>
        <v>0</v>
      </c>
      <c r="AS92" s="66">
        <f t="shared" ref="AS92:AV92" si="130">IF(ISERROR(AS17/AS$8),0,((AS17)/AS$8))</f>
        <v>0</v>
      </c>
      <c r="AT92" s="66">
        <f t="shared" si="130"/>
        <v>0</v>
      </c>
      <c r="AU92" s="66">
        <f t="shared" si="130"/>
        <v>0</v>
      </c>
      <c r="AV92" s="66">
        <f t="shared" si="130"/>
        <v>0</v>
      </c>
      <c r="AX92" s="66">
        <f t="shared" ref="AX92:AY92" si="131">IF(ISERROR(AX17/AX$8),0,((AX17)/AX$8))</f>
        <v>0</v>
      </c>
      <c r="AY92" s="66">
        <f t="shared" si="131"/>
        <v>0</v>
      </c>
    </row>
    <row r="93" spans="2:51" x14ac:dyDescent="0.25">
      <c r="B93" t="s">
        <v>22</v>
      </c>
      <c r="C93" s="66">
        <f t="shared" si="121"/>
        <v>0</v>
      </c>
      <c r="D93" s="66">
        <f t="shared" si="116"/>
        <v>0</v>
      </c>
      <c r="E93" s="66">
        <f t="shared" si="116"/>
        <v>0</v>
      </c>
      <c r="F93" s="66">
        <f t="shared" si="116"/>
        <v>0</v>
      </c>
      <c r="G93" s="66">
        <f t="shared" si="116"/>
        <v>0</v>
      </c>
      <c r="H93" s="66">
        <f t="shared" si="116"/>
        <v>0</v>
      </c>
      <c r="I93" s="66">
        <f t="shared" si="116"/>
        <v>0</v>
      </c>
      <c r="J93" s="66">
        <f t="shared" si="116"/>
        <v>0</v>
      </c>
      <c r="K93" s="66">
        <f t="shared" si="116"/>
        <v>0</v>
      </c>
      <c r="L93" s="66">
        <f t="shared" si="116"/>
        <v>0</v>
      </c>
      <c r="M93" s="66">
        <f t="shared" si="116"/>
        <v>0</v>
      </c>
      <c r="N93" s="66">
        <f t="shared" si="116"/>
        <v>0</v>
      </c>
      <c r="O93" s="66">
        <f t="shared" si="116"/>
        <v>0</v>
      </c>
      <c r="P93" s="66">
        <f t="shared" si="116"/>
        <v>0</v>
      </c>
      <c r="Q93" s="66">
        <f t="shared" si="116"/>
        <v>0</v>
      </c>
      <c r="R93" s="66">
        <f t="shared" si="116"/>
        <v>0</v>
      </c>
      <c r="S93" s="66">
        <f t="shared" si="116"/>
        <v>0</v>
      </c>
      <c r="T93" s="66">
        <f t="shared" si="116"/>
        <v>0</v>
      </c>
      <c r="U93" s="66">
        <f t="shared" si="116"/>
        <v>0</v>
      </c>
      <c r="V93" s="66">
        <f t="shared" si="116"/>
        <v>0</v>
      </c>
      <c r="W93" s="66">
        <f t="shared" si="122"/>
        <v>4.1649645709511178</v>
      </c>
      <c r="X93" s="66">
        <f t="shared" si="122"/>
        <v>4.5681610152016168</v>
      </c>
      <c r="Y93" s="66">
        <f t="shared" si="122"/>
        <v>4.597046476820311</v>
      </c>
      <c r="Z93" s="66">
        <f t="shared" si="122"/>
        <v>5.3966959461015644</v>
      </c>
      <c r="AA93" s="66">
        <f t="shared" si="122"/>
        <v>5.8244296228447583</v>
      </c>
      <c r="AB93" s="66">
        <f t="shared" si="122"/>
        <v>5.4425088848747496</v>
      </c>
      <c r="AC93" s="66">
        <f t="shared" si="122"/>
        <v>5.8028686134755194</v>
      </c>
      <c r="AD93" s="66">
        <f t="shared" si="122"/>
        <v>5.722135656995742</v>
      </c>
      <c r="AE93" s="66">
        <f t="shared" si="122"/>
        <v>6.054700755822922</v>
      </c>
      <c r="AF93" s="66">
        <f t="shared" si="122"/>
        <v>5.6113653159633232</v>
      </c>
      <c r="AG93" s="66">
        <f t="shared" si="122"/>
        <v>5.5377548534534666</v>
      </c>
      <c r="AH93" s="66">
        <f t="shared" si="122"/>
        <v>5.7567911142262185</v>
      </c>
      <c r="AI93" s="66">
        <f t="shared" si="122"/>
        <v>5.383775598177035</v>
      </c>
      <c r="AJ93" s="66">
        <f t="shared" si="122"/>
        <v>5.426704104525939</v>
      </c>
      <c r="AK93" s="66">
        <f t="shared" si="122"/>
        <v>5.4465839706924442</v>
      </c>
      <c r="AL93" s="66">
        <f t="shared" si="122"/>
        <v>0</v>
      </c>
      <c r="AN93" s="66">
        <f t="shared" ref="AN93:AQ93" si="132">IF(ISERROR(AN18/AN$8),0,((AN18)/AN$8))</f>
        <v>0</v>
      </c>
      <c r="AO93" s="66">
        <f t="shared" si="132"/>
        <v>0</v>
      </c>
      <c r="AP93" s="66">
        <f t="shared" si="132"/>
        <v>4.1649645709511178</v>
      </c>
      <c r="AQ93" s="66">
        <f t="shared" si="132"/>
        <v>12.637592688659327</v>
      </c>
      <c r="AS93" s="66">
        <f t="shared" ref="AS93:AV93" si="133">IF(ISERROR(AS18/AS$8),0,((AS18)/AS$8))</f>
        <v>15.009986869318254</v>
      </c>
      <c r="AT93" s="66">
        <f t="shared" si="133"/>
        <v>16.082929909779203</v>
      </c>
      <c r="AU93" s="66">
        <f t="shared" si="133"/>
        <v>15.925089363711308</v>
      </c>
      <c r="AV93" s="66">
        <f t="shared" si="133"/>
        <v>0</v>
      </c>
      <c r="AX93" s="66">
        <f t="shared" ref="AX93:AY93" si="134">IF(ISERROR(AX18/AX$8),0,((AX18)/AX$8))</f>
        <v>15.436685461219646</v>
      </c>
      <c r="AY93" s="66">
        <f t="shared" si="134"/>
        <v>0</v>
      </c>
    </row>
    <row r="94" spans="2:51" x14ac:dyDescent="0.25">
      <c r="B94" t="s">
        <v>23</v>
      </c>
      <c r="C94" s="66">
        <f t="shared" si="121"/>
        <v>0</v>
      </c>
      <c r="D94" s="66">
        <f t="shared" si="116"/>
        <v>0</v>
      </c>
      <c r="E94" s="66">
        <f t="shared" si="116"/>
        <v>0</v>
      </c>
      <c r="F94" s="66">
        <f t="shared" si="116"/>
        <v>0</v>
      </c>
      <c r="G94" s="66">
        <f t="shared" si="116"/>
        <v>0</v>
      </c>
      <c r="H94" s="66">
        <f t="shared" si="116"/>
        <v>0</v>
      </c>
      <c r="I94" s="66">
        <f t="shared" si="116"/>
        <v>0</v>
      </c>
      <c r="J94" s="66">
        <f t="shared" si="116"/>
        <v>0</v>
      </c>
      <c r="K94" s="66">
        <f t="shared" si="116"/>
        <v>0</v>
      </c>
      <c r="L94" s="66">
        <f t="shared" si="116"/>
        <v>0</v>
      </c>
      <c r="M94" s="66">
        <f t="shared" si="116"/>
        <v>0</v>
      </c>
      <c r="N94" s="66">
        <f t="shared" si="116"/>
        <v>0</v>
      </c>
      <c r="O94" s="66">
        <f t="shared" si="116"/>
        <v>0</v>
      </c>
      <c r="P94" s="66">
        <f t="shared" si="116"/>
        <v>0</v>
      </c>
      <c r="Q94" s="66">
        <f t="shared" si="116"/>
        <v>0</v>
      </c>
      <c r="R94" s="66">
        <f t="shared" si="116"/>
        <v>0</v>
      </c>
      <c r="S94" s="66">
        <f t="shared" si="116"/>
        <v>0</v>
      </c>
      <c r="T94" s="66">
        <f t="shared" si="116"/>
        <v>0</v>
      </c>
      <c r="U94" s="66">
        <f t="shared" si="116"/>
        <v>0</v>
      </c>
      <c r="V94" s="66">
        <f t="shared" si="116"/>
        <v>0</v>
      </c>
      <c r="W94" s="66">
        <f t="shared" si="122"/>
        <v>5.0716593719707426</v>
      </c>
      <c r="X94" s="66">
        <f t="shared" si="122"/>
        <v>5.4639616184003801</v>
      </c>
      <c r="Y94" s="66">
        <f t="shared" si="122"/>
        <v>5.3715079096848788</v>
      </c>
      <c r="Z94" s="66">
        <f t="shared" si="122"/>
        <v>6.1726748184064508</v>
      </c>
      <c r="AA94" s="66">
        <f t="shared" si="122"/>
        <v>6.5362620326949585</v>
      </c>
      <c r="AB94" s="66">
        <f t="shared" si="122"/>
        <v>6.08944727654589</v>
      </c>
      <c r="AC94" s="66">
        <f t="shared" si="122"/>
        <v>6.4853443972261955</v>
      </c>
      <c r="AD94" s="66">
        <f t="shared" si="122"/>
        <v>6.4185856025349048</v>
      </c>
      <c r="AE94" s="66">
        <f t="shared" si="122"/>
        <v>6.7942065935760994</v>
      </c>
      <c r="AF94" s="66">
        <f t="shared" si="122"/>
        <v>6.4193164233422655</v>
      </c>
      <c r="AG94" s="66">
        <f t="shared" si="122"/>
        <v>6.1067351675815651</v>
      </c>
      <c r="AH94" s="66">
        <f t="shared" si="122"/>
        <v>6.6983060785438058</v>
      </c>
      <c r="AI94" s="66">
        <f t="shared" si="122"/>
        <v>6.3052567438528113</v>
      </c>
      <c r="AJ94" s="66">
        <f t="shared" si="122"/>
        <v>6.4536711965385516</v>
      </c>
      <c r="AK94" s="66">
        <f t="shared" si="122"/>
        <v>6.534281379930329</v>
      </c>
      <c r="AL94" s="66">
        <f t="shared" si="122"/>
        <v>0</v>
      </c>
      <c r="AN94" s="66">
        <f t="shared" ref="AN94:AQ94" si="135">IF(ISERROR(AN19/AN$8),0,((AN19)/AN$8))</f>
        <v>0</v>
      </c>
      <c r="AO94" s="66">
        <f t="shared" si="135"/>
        <v>0</v>
      </c>
      <c r="AP94" s="66">
        <f t="shared" si="135"/>
        <v>5.0716593719707426</v>
      </c>
      <c r="AQ94" s="66">
        <f t="shared" si="135"/>
        <v>14.726742700339663</v>
      </c>
      <c r="AS94" s="66">
        <f t="shared" ref="AS94:AV94" si="136">IF(ISERROR(AS19/AS$8),0,((AS19)/AS$8))</f>
        <v>16.802106782227852</v>
      </c>
      <c r="AT94" s="66">
        <f t="shared" si="136"/>
        <v>18.167757736273277</v>
      </c>
      <c r="AU94" s="66">
        <f t="shared" si="136"/>
        <v>18.256956370995706</v>
      </c>
      <c r="AV94" s="66">
        <f t="shared" si="136"/>
        <v>0</v>
      </c>
      <c r="AX94" s="66">
        <f t="shared" ref="AX94:AY94" si="137">IF(ISERROR(AX19/AX$8),0,((AX19)/AX$8))</f>
        <v>18.135185881821346</v>
      </c>
      <c r="AY94" s="66">
        <f t="shared" si="137"/>
        <v>0</v>
      </c>
    </row>
    <row r="95" spans="2:51" x14ac:dyDescent="0.25">
      <c r="B95" t="s">
        <v>24</v>
      </c>
      <c r="C95" s="66">
        <f t="shared" si="121"/>
        <v>0</v>
      </c>
      <c r="D95" s="66">
        <f t="shared" si="116"/>
        <v>0</v>
      </c>
      <c r="E95" s="66">
        <f t="shared" si="116"/>
        <v>0</v>
      </c>
      <c r="F95" s="66">
        <f t="shared" si="116"/>
        <v>0</v>
      </c>
      <c r="G95" s="66">
        <f t="shared" si="116"/>
        <v>0</v>
      </c>
      <c r="H95" s="66">
        <f t="shared" si="116"/>
        <v>0</v>
      </c>
      <c r="I95" s="66">
        <f t="shared" si="116"/>
        <v>0</v>
      </c>
      <c r="J95" s="66">
        <f t="shared" si="116"/>
        <v>0</v>
      </c>
      <c r="K95" s="66">
        <f t="shared" si="116"/>
        <v>0</v>
      </c>
      <c r="L95" s="66">
        <f t="shared" si="116"/>
        <v>0</v>
      </c>
      <c r="M95" s="66">
        <f t="shared" si="116"/>
        <v>0</v>
      </c>
      <c r="N95" s="66">
        <f t="shared" si="116"/>
        <v>0</v>
      </c>
      <c r="O95" s="66">
        <f t="shared" si="116"/>
        <v>0</v>
      </c>
      <c r="P95" s="66">
        <f t="shared" si="116"/>
        <v>0</v>
      </c>
      <c r="Q95" s="66">
        <f t="shared" si="116"/>
        <v>0</v>
      </c>
      <c r="R95" s="66">
        <f t="shared" si="116"/>
        <v>0</v>
      </c>
      <c r="S95" s="66">
        <f t="shared" si="116"/>
        <v>0</v>
      </c>
      <c r="T95" s="66">
        <f t="shared" si="116"/>
        <v>0</v>
      </c>
      <c r="U95" s="66">
        <f t="shared" si="116"/>
        <v>0</v>
      </c>
      <c r="V95" s="66">
        <f t="shared" si="116"/>
        <v>0</v>
      </c>
      <c r="W95" s="66">
        <f t="shared" si="122"/>
        <v>4.7325767738187326E-5</v>
      </c>
      <c r="X95" s="66">
        <f t="shared" si="122"/>
        <v>4.7472603115686281E-5</v>
      </c>
      <c r="Y95" s="66">
        <f t="shared" si="122"/>
        <v>3.001282722137331E-5</v>
      </c>
      <c r="Z95" s="66">
        <f t="shared" si="122"/>
        <v>4.1676308882866542E-5</v>
      </c>
      <c r="AA95" s="66">
        <f t="shared" si="122"/>
        <v>1.6126015132652599E-5</v>
      </c>
      <c r="AB95" s="66">
        <f t="shared" si="122"/>
        <v>1.1755071333691211E-5</v>
      </c>
      <c r="AC95" s="66">
        <f t="shared" si="122"/>
        <v>6.7121695829645137E-6</v>
      </c>
      <c r="AD95" s="66">
        <f t="shared" si="122"/>
        <v>1.6635310426774929E-5</v>
      </c>
      <c r="AE95" s="66">
        <f t="shared" si="122"/>
        <v>9.6405984883541573E-6</v>
      </c>
      <c r="AF95" s="66">
        <f t="shared" si="122"/>
        <v>0</v>
      </c>
      <c r="AG95" s="66">
        <f t="shared" si="122"/>
        <v>0</v>
      </c>
      <c r="AH95" s="66">
        <f t="shared" si="122"/>
        <v>1.8477127471854717E-6</v>
      </c>
      <c r="AI95" s="66">
        <f t="shared" si="122"/>
        <v>0</v>
      </c>
      <c r="AJ95" s="66">
        <f t="shared" si="122"/>
        <v>0</v>
      </c>
      <c r="AK95" s="66">
        <f t="shared" si="122"/>
        <v>0</v>
      </c>
      <c r="AL95" s="66">
        <f t="shared" si="122"/>
        <v>0</v>
      </c>
      <c r="AN95" s="66">
        <f t="shared" ref="AN95:AQ95" si="138">IF(ISERROR(AN20/AN$8),0,((AN20)/AN$8))</f>
        <v>0</v>
      </c>
      <c r="AO95" s="66">
        <f t="shared" si="138"/>
        <v>0</v>
      </c>
      <c r="AP95" s="66">
        <f t="shared" si="138"/>
        <v>4.7325767738187326E-5</v>
      </c>
      <c r="AQ95" s="66">
        <f t="shared" si="138"/>
        <v>1.0199728226596285E-4</v>
      </c>
      <c r="AS95" s="66">
        <f t="shared" ref="AS95:AV95" si="139">IF(ISERROR(AS20/AS$8),0,((AS20)/AS$8))</f>
        <v>2.9365741925469751E-5</v>
      </c>
      <c r="AT95" s="66">
        <f t="shared" si="139"/>
        <v>2.3137027000910509E-5</v>
      </c>
      <c r="AU95" s="66">
        <f t="shared" si="139"/>
        <v>1.7277901218783154E-6</v>
      </c>
      <c r="AV95" s="66">
        <f t="shared" si="139"/>
        <v>0</v>
      </c>
      <c r="AX95" s="66">
        <f t="shared" ref="AX95:AY95" si="140">IF(ISERROR(AX20/AX$8),0,((AX20)/AX$8))</f>
        <v>1.3380288641341362E-4</v>
      </c>
      <c r="AY95" s="66">
        <f t="shared" si="140"/>
        <v>0</v>
      </c>
    </row>
    <row r="96" spans="2:51" x14ac:dyDescent="0.25">
      <c r="B96" t="s">
        <v>25</v>
      </c>
      <c r="C96" s="66">
        <f t="shared" si="121"/>
        <v>0</v>
      </c>
      <c r="D96" s="66">
        <f t="shared" si="116"/>
        <v>0</v>
      </c>
      <c r="E96" s="66">
        <f t="shared" si="116"/>
        <v>0</v>
      </c>
      <c r="F96" s="66">
        <f t="shared" si="116"/>
        <v>0</v>
      </c>
      <c r="G96" s="66">
        <f t="shared" si="116"/>
        <v>0</v>
      </c>
      <c r="H96" s="66">
        <f t="shared" si="116"/>
        <v>0</v>
      </c>
      <c r="I96" s="66">
        <f t="shared" si="116"/>
        <v>0</v>
      </c>
      <c r="J96" s="66">
        <f t="shared" si="116"/>
        <v>0</v>
      </c>
      <c r="K96" s="66">
        <f t="shared" si="116"/>
        <v>0</v>
      </c>
      <c r="L96" s="66">
        <f t="shared" si="116"/>
        <v>0</v>
      </c>
      <c r="M96" s="66">
        <f t="shared" si="116"/>
        <v>0</v>
      </c>
      <c r="N96" s="66">
        <f t="shared" si="116"/>
        <v>0</v>
      </c>
      <c r="O96" s="66">
        <f t="shared" si="116"/>
        <v>0</v>
      </c>
      <c r="P96" s="66">
        <f t="shared" si="116"/>
        <v>0</v>
      </c>
      <c r="Q96" s="66">
        <f t="shared" si="116"/>
        <v>0</v>
      </c>
      <c r="R96" s="66">
        <f t="shared" si="116"/>
        <v>0</v>
      </c>
      <c r="S96" s="66">
        <f t="shared" si="116"/>
        <v>0</v>
      </c>
      <c r="T96" s="66">
        <f t="shared" si="116"/>
        <v>0</v>
      </c>
      <c r="U96" s="66">
        <f t="shared" si="116"/>
        <v>0</v>
      </c>
      <c r="V96" s="66">
        <f t="shared" si="116"/>
        <v>0</v>
      </c>
      <c r="W96" s="66">
        <f t="shared" si="122"/>
        <v>9.7425804619647696E-4</v>
      </c>
      <c r="X96" s="66">
        <f t="shared" si="122"/>
        <v>2.0042339627903798E-3</v>
      </c>
      <c r="Y96" s="66">
        <f t="shared" si="122"/>
        <v>2.2561816637284545E-3</v>
      </c>
      <c r="Z96" s="66">
        <f t="shared" si="122"/>
        <v>7.589475196564117E-4</v>
      </c>
      <c r="AA96" s="66">
        <f t="shared" si="122"/>
        <v>9.4605955444895264E-4</v>
      </c>
      <c r="AB96" s="66">
        <f t="shared" si="122"/>
        <v>1.2342824900375772E-4</v>
      </c>
      <c r="AC96" s="66">
        <f t="shared" si="122"/>
        <v>2.231796386335701E-4</v>
      </c>
      <c r="AD96" s="66">
        <f t="shared" si="122"/>
        <v>2.6141202099217743E-4</v>
      </c>
      <c r="AE96" s="66">
        <f t="shared" si="122"/>
        <v>2.395317932106456E-4</v>
      </c>
      <c r="AF96" s="66">
        <f t="shared" si="122"/>
        <v>8.8465103238775467E-6</v>
      </c>
      <c r="AG96" s="66">
        <f t="shared" si="122"/>
        <v>2.1640979854102698E-5</v>
      </c>
      <c r="AH96" s="66">
        <f t="shared" si="122"/>
        <v>0</v>
      </c>
      <c r="AI96" s="66">
        <f t="shared" si="122"/>
        <v>0</v>
      </c>
      <c r="AJ96" s="66">
        <f t="shared" si="122"/>
        <v>0</v>
      </c>
      <c r="AK96" s="66">
        <f t="shared" si="122"/>
        <v>0</v>
      </c>
      <c r="AL96" s="66">
        <f t="shared" si="122"/>
        <v>0</v>
      </c>
      <c r="AN96" s="66">
        <f t="shared" ref="AN96:AQ96" si="141">IF(ISERROR(AN21/AN$8),0,((AN21)/AN$8))</f>
        <v>0</v>
      </c>
      <c r="AO96" s="66">
        <f t="shared" si="141"/>
        <v>0</v>
      </c>
      <c r="AP96" s="66">
        <f t="shared" si="141"/>
        <v>9.7425804619647696E-4</v>
      </c>
      <c r="AQ96" s="66">
        <f t="shared" si="141"/>
        <v>4.1369220291098052E-3</v>
      </c>
      <c r="AS96" s="66">
        <f t="shared" ref="AS96:AV96" si="142">IF(ISERROR(AS21/AS$8),0,((AS21)/AS$8))</f>
        <v>1.0672349636913576E-3</v>
      </c>
      <c r="AT96" s="66">
        <f t="shared" si="142"/>
        <v>4.5321352890018824E-4</v>
      </c>
      <c r="AU96" s="66">
        <f t="shared" si="142"/>
        <v>2.0157551421913682E-5</v>
      </c>
      <c r="AV96" s="66">
        <f t="shared" si="142"/>
        <v>0</v>
      </c>
      <c r="AX96" s="66">
        <f t="shared" ref="AX96:AY96" si="143">IF(ISERROR(AX21/AX$8),0,((AX21)/AX$8))</f>
        <v>4.7916787765590503E-3</v>
      </c>
      <c r="AY96" s="66">
        <f t="shared" si="14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7"/>
  <sheetViews>
    <sheetView showGridLines="0" zoomScale="77" zoomScaleNormal="77" workbookViewId="0">
      <pane xSplit="2" ySplit="4" topLeftCell="AO79" activePane="bottomRight" state="frozen"/>
      <selection pane="topRight" activeCell="B1" sqref="B1"/>
      <selection pane="bottomLeft" activeCell="A4" sqref="A4"/>
      <selection pane="bottomRight" activeCell="Z25" sqref="Z25"/>
    </sheetView>
  </sheetViews>
  <sheetFormatPr baseColWidth="10" defaultRowHeight="15" x14ac:dyDescent="0.25"/>
  <cols>
    <col min="2" max="2" width="55.42578125" customWidth="1"/>
    <col min="3" max="22" width="11.5703125" customWidth="1"/>
    <col min="23" max="24" width="20.28515625" customWidth="1"/>
    <col min="25" max="25" width="17.5703125" customWidth="1"/>
    <col min="26" max="26" width="19.5703125" customWidth="1"/>
    <col min="27" max="27" width="18.42578125" customWidth="1"/>
    <col min="28" max="28" width="18.42578125" bestFit="1" customWidth="1"/>
    <col min="29" max="37" width="14.7109375" bestFit="1" customWidth="1"/>
    <col min="42" max="42" width="12.140625" bestFit="1" customWidth="1"/>
    <col min="43" max="43" width="14.140625" bestFit="1" customWidth="1"/>
    <col min="45" max="47" width="14.140625" bestFit="1" customWidth="1"/>
    <col min="48" max="48" width="14.28515625" bestFit="1" customWidth="1"/>
    <col min="50" max="50" width="14.140625" bestFit="1" customWidth="1"/>
    <col min="51" max="51" width="15.85546875" bestFit="1" customWidth="1"/>
  </cols>
  <sheetData>
    <row r="1" spans="2:51" ht="24" customHeight="1" x14ac:dyDescent="0.25"/>
    <row r="2" spans="2:51" ht="24" customHeight="1" x14ac:dyDescent="0.25"/>
    <row r="3" spans="2:51" s="20" customFormat="1" ht="16.5" thickBot="1" x14ac:dyDescent="0.3">
      <c r="B3" s="71"/>
      <c r="C3" s="72">
        <v>42736</v>
      </c>
      <c r="D3" s="72">
        <v>42767</v>
      </c>
      <c r="E3" s="72">
        <v>42795</v>
      </c>
      <c r="F3" s="72">
        <v>42826</v>
      </c>
      <c r="G3" s="72">
        <v>42856</v>
      </c>
      <c r="H3" s="72">
        <v>42887</v>
      </c>
      <c r="I3" s="72">
        <v>42917</v>
      </c>
      <c r="J3" s="72">
        <v>42948</v>
      </c>
      <c r="K3" s="72">
        <v>42979</v>
      </c>
      <c r="L3" s="72">
        <v>43009</v>
      </c>
      <c r="M3" s="72">
        <v>43040</v>
      </c>
      <c r="N3" s="72">
        <v>43070</v>
      </c>
      <c r="O3" s="72">
        <v>43101</v>
      </c>
      <c r="P3" s="72">
        <v>43132</v>
      </c>
      <c r="Q3" s="72">
        <v>43160</v>
      </c>
      <c r="R3" s="72">
        <v>43191</v>
      </c>
      <c r="S3" s="72">
        <v>43221</v>
      </c>
      <c r="T3" s="72">
        <v>43252</v>
      </c>
      <c r="U3" s="72">
        <v>43282</v>
      </c>
      <c r="V3" s="72">
        <v>43313</v>
      </c>
      <c r="W3" s="72">
        <v>43344</v>
      </c>
      <c r="X3" s="72">
        <v>43374</v>
      </c>
      <c r="Y3" s="72">
        <v>43405</v>
      </c>
      <c r="Z3" s="72">
        <v>43435</v>
      </c>
      <c r="AA3" s="72">
        <v>43466</v>
      </c>
      <c r="AB3" s="72">
        <v>43497</v>
      </c>
      <c r="AC3" s="72">
        <v>43525</v>
      </c>
      <c r="AD3" s="72">
        <v>43556</v>
      </c>
      <c r="AE3" s="72">
        <v>43586</v>
      </c>
      <c r="AF3" s="72">
        <v>43617</v>
      </c>
      <c r="AG3" s="72">
        <v>43647</v>
      </c>
      <c r="AH3" s="72">
        <v>43678</v>
      </c>
      <c r="AI3" s="72">
        <v>43709</v>
      </c>
      <c r="AJ3" s="72">
        <v>43739</v>
      </c>
      <c r="AK3" s="72">
        <v>43770</v>
      </c>
      <c r="AL3" s="72">
        <v>43800</v>
      </c>
      <c r="AM3" s="19"/>
      <c r="AN3" s="107" t="s">
        <v>128</v>
      </c>
      <c r="AO3" s="107" t="s">
        <v>129</v>
      </c>
      <c r="AP3" s="107" t="s">
        <v>130</v>
      </c>
      <c r="AQ3" s="107" t="s">
        <v>131</v>
      </c>
      <c r="AR3" s="107"/>
      <c r="AS3" s="107" t="s">
        <v>132</v>
      </c>
      <c r="AT3" s="107" t="s">
        <v>133</v>
      </c>
      <c r="AU3" s="107" t="s">
        <v>134</v>
      </c>
      <c r="AV3" s="107" t="s">
        <v>135</v>
      </c>
      <c r="AW3" s="107"/>
      <c r="AX3" s="107">
        <v>2018</v>
      </c>
      <c r="AY3" s="107">
        <v>2019</v>
      </c>
    </row>
    <row r="4" spans="2:51" x14ac:dyDescent="0.25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2:51" x14ac:dyDescent="0.25">
      <c r="B5" s="73" t="s">
        <v>85</v>
      </c>
      <c r="C5" s="68">
        <f>SUM(C6:C7)</f>
        <v>0</v>
      </c>
      <c r="D5" s="68">
        <f t="shared" ref="D5:AL5" si="0">SUM(D6:D7)</f>
        <v>0</v>
      </c>
      <c r="E5" s="68">
        <f t="shared" si="0"/>
        <v>0</v>
      </c>
      <c r="F5" s="68">
        <f t="shared" si="0"/>
        <v>0</v>
      </c>
      <c r="G5" s="68">
        <f t="shared" si="0"/>
        <v>0</v>
      </c>
      <c r="H5" s="68">
        <f t="shared" si="0"/>
        <v>0</v>
      </c>
      <c r="I5" s="68">
        <f t="shared" si="0"/>
        <v>0</v>
      </c>
      <c r="J5" s="68">
        <f t="shared" si="0"/>
        <v>0</v>
      </c>
      <c r="K5" s="68">
        <f t="shared" si="0"/>
        <v>0</v>
      </c>
      <c r="L5" s="68">
        <f t="shared" si="0"/>
        <v>0</v>
      </c>
      <c r="M5" s="68">
        <f t="shared" si="0"/>
        <v>0</v>
      </c>
      <c r="N5" s="68">
        <f t="shared" si="0"/>
        <v>0</v>
      </c>
      <c r="O5" s="68">
        <f t="shared" si="0"/>
        <v>0</v>
      </c>
      <c r="P5" s="68">
        <f t="shared" si="0"/>
        <v>0</v>
      </c>
      <c r="Q5" s="68">
        <f t="shared" si="0"/>
        <v>0</v>
      </c>
      <c r="R5" s="68">
        <f t="shared" si="0"/>
        <v>0</v>
      </c>
      <c r="S5" s="68">
        <f t="shared" si="0"/>
        <v>0</v>
      </c>
      <c r="T5" s="68">
        <f t="shared" si="0"/>
        <v>0</v>
      </c>
      <c r="U5" s="68">
        <f t="shared" si="0"/>
        <v>0</v>
      </c>
      <c r="V5" s="68">
        <f t="shared" si="0"/>
        <v>0</v>
      </c>
      <c r="W5" s="68">
        <f t="shared" si="0"/>
        <v>4186.3209999999999</v>
      </c>
      <c r="X5" s="68">
        <f t="shared" si="0"/>
        <v>4322.6270000000004</v>
      </c>
      <c r="Y5" s="68">
        <f t="shared" si="0"/>
        <v>4493.34</v>
      </c>
      <c r="Z5" s="68">
        <f t="shared" si="0"/>
        <v>4644.5619999999999</v>
      </c>
      <c r="AA5" s="68">
        <f t="shared" si="0"/>
        <v>4527.3590000000004</v>
      </c>
      <c r="AB5" s="68">
        <f t="shared" si="0"/>
        <v>4647.2510000000002</v>
      </c>
      <c r="AC5" s="68">
        <f t="shared" si="0"/>
        <v>4674.7270000000008</v>
      </c>
      <c r="AD5" s="68">
        <f t="shared" si="0"/>
        <v>4594.933</v>
      </c>
      <c r="AE5" s="68">
        <f t="shared" si="0"/>
        <v>4906.3899999999994</v>
      </c>
      <c r="AF5" s="68">
        <f t="shared" si="0"/>
        <v>5970.2190000000001</v>
      </c>
      <c r="AG5" s="68">
        <f t="shared" si="0"/>
        <v>6241.3209999999999</v>
      </c>
      <c r="AH5" s="68">
        <f t="shared" si="0"/>
        <v>6573.2170000000006</v>
      </c>
      <c r="AI5" s="68">
        <f t="shared" si="0"/>
        <v>6308.141333333333</v>
      </c>
      <c r="AJ5" s="68">
        <f t="shared" si="0"/>
        <v>5647.98</v>
      </c>
      <c r="AK5" s="68">
        <f t="shared" si="0"/>
        <v>5785.3279999999995</v>
      </c>
      <c r="AL5" s="68">
        <f t="shared" si="0"/>
        <v>0</v>
      </c>
      <c r="AN5" s="110">
        <f>SUM(AN6:AN7)</f>
        <v>0</v>
      </c>
      <c r="AO5" s="110">
        <f t="shared" ref="AO5:AQ5" si="1">SUM(AO6:AO7)</f>
        <v>0</v>
      </c>
      <c r="AP5" s="110">
        <f t="shared" si="1"/>
        <v>4186.3209999999999</v>
      </c>
      <c r="AQ5" s="110">
        <f t="shared" si="1"/>
        <v>4644.5619999999999</v>
      </c>
      <c r="AS5" s="110">
        <f>SUM(AS6:AS7)</f>
        <v>4674.7270000000008</v>
      </c>
      <c r="AT5" s="110">
        <f t="shared" ref="AT5" si="2">SUM(AT6:AT7)</f>
        <v>5970.2190000000001</v>
      </c>
      <c r="AU5" s="110">
        <f t="shared" ref="AU5" si="3">SUM(AU6:AU7)</f>
        <v>6308.141333333333</v>
      </c>
      <c r="AV5" s="110">
        <f t="shared" ref="AV5" si="4">SUM(AV6:AV7)</f>
        <v>0</v>
      </c>
      <c r="AX5" s="110">
        <f t="shared" ref="AX5" si="5">SUM(AX6:AX7)</f>
        <v>4644.5619999999999</v>
      </c>
      <c r="AY5" s="110">
        <f t="shared" ref="AY5" si="6">SUM(AY6:AY7)</f>
        <v>0</v>
      </c>
    </row>
    <row r="6" spans="2:51" x14ac:dyDescent="0.25">
      <c r="B6" s="1" t="s">
        <v>1</v>
      </c>
      <c r="C6" s="12">
        <f>AIRTEL!C5</f>
        <v>0</v>
      </c>
      <c r="D6" s="12">
        <f>AIRTEL!D5</f>
        <v>0</v>
      </c>
      <c r="E6" s="12">
        <f>AIRTEL!E5</f>
        <v>0</v>
      </c>
      <c r="F6" s="12">
        <f>AIRTEL!F5</f>
        <v>0</v>
      </c>
      <c r="G6" s="12">
        <f>AIRTEL!G5</f>
        <v>0</v>
      </c>
      <c r="H6" s="12">
        <f>AIRTEL!H5</f>
        <v>0</v>
      </c>
      <c r="I6" s="12">
        <f>AIRTEL!I5</f>
        <v>0</v>
      </c>
      <c r="J6" s="12">
        <f>AIRTEL!J5</f>
        <v>0</v>
      </c>
      <c r="K6" s="12">
        <f>AIRTEL!K5</f>
        <v>0</v>
      </c>
      <c r="L6" s="12">
        <f>AIRTEL!L5</f>
        <v>0</v>
      </c>
      <c r="M6" s="12">
        <f>AIRTEL!M5</f>
        <v>0</v>
      </c>
      <c r="N6" s="12">
        <f>AIRTEL!N5</f>
        <v>0</v>
      </c>
      <c r="O6" s="12">
        <f>AIRTEL!O5</f>
        <v>0</v>
      </c>
      <c r="P6" s="12">
        <f>AIRTEL!P5</f>
        <v>0</v>
      </c>
      <c r="Q6" s="12">
        <f>AIRTEL!Q5</f>
        <v>0</v>
      </c>
      <c r="R6" s="12">
        <f>AIRTEL!R5</f>
        <v>0</v>
      </c>
      <c r="S6" s="12">
        <f>AIRTEL!S5</f>
        <v>0</v>
      </c>
      <c r="T6" s="12">
        <f>AIRTEL!T5</f>
        <v>0</v>
      </c>
      <c r="U6" s="12">
        <f>AIRTEL!U5</f>
        <v>0</v>
      </c>
      <c r="V6" s="12">
        <f>AIRTEL!V5</f>
        <v>0</v>
      </c>
      <c r="W6" s="12">
        <f>AIRTEL!W5</f>
        <v>2523.1379999999999</v>
      </c>
      <c r="X6" s="12">
        <f>AIRTEL!X5</f>
        <v>2523.7730000000001</v>
      </c>
      <c r="Y6" s="12">
        <f>AIRTEL!Y5</f>
        <v>2570.7750000000001</v>
      </c>
      <c r="Z6" s="12">
        <f>AIRTEL!Z5</f>
        <v>2592.9960000000001</v>
      </c>
      <c r="AA6" s="12">
        <f>AIRTEL!AA5</f>
        <v>2368.4290000000001</v>
      </c>
      <c r="AB6" s="12">
        <f>AIRTEL!AB5</f>
        <v>2390.893</v>
      </c>
      <c r="AC6" s="12">
        <f>AIRTEL!AC5</f>
        <v>2425.3000000000002</v>
      </c>
      <c r="AD6" s="12">
        <f>AIRTEL!AD5</f>
        <v>2490.279</v>
      </c>
      <c r="AE6" s="12">
        <f>AIRTEL!AE5</f>
        <v>2686.348</v>
      </c>
      <c r="AF6" s="12">
        <f>AIRTEL!AF5</f>
        <v>3625.989</v>
      </c>
      <c r="AG6" s="12">
        <f>AIRTEL!AG5</f>
        <v>3757.31</v>
      </c>
      <c r="AH6" s="12">
        <f>AIRTEL!AH5</f>
        <v>3984.75</v>
      </c>
      <c r="AI6" s="12">
        <f>AIRTEL!AI5</f>
        <v>3605.6913333333337</v>
      </c>
      <c r="AJ6" s="12">
        <f>AIRTEL!AJ5</f>
        <v>2837.8069999999998</v>
      </c>
      <c r="AK6" s="12">
        <f>AIRTEL!AK5</f>
        <v>2861.674</v>
      </c>
      <c r="AL6" s="12">
        <f>AIRTEL!AL5</f>
        <v>0</v>
      </c>
      <c r="AN6" s="108">
        <f>AIRTEL!AN5</f>
        <v>0</v>
      </c>
      <c r="AO6" s="108">
        <f>AIRTEL!AO5</f>
        <v>0</v>
      </c>
      <c r="AP6" s="108">
        <f>AIRTEL!AP5</f>
        <v>2523.1379999999999</v>
      </c>
      <c r="AQ6" s="108">
        <f>AIRTEL!AQ5</f>
        <v>2592.9960000000001</v>
      </c>
      <c r="AS6" s="108">
        <f>AIRTEL!AS5</f>
        <v>2425.3000000000002</v>
      </c>
      <c r="AT6" s="108">
        <f>AIRTEL!AT5</f>
        <v>3625.989</v>
      </c>
      <c r="AU6" s="108">
        <f>AIRTEL!AU5</f>
        <v>3605.6913333333337</v>
      </c>
      <c r="AV6" s="108">
        <f>AIRTEL!AV5</f>
        <v>0</v>
      </c>
      <c r="AX6" s="108">
        <f>AIRTEL!AX5</f>
        <v>2592.9960000000001</v>
      </c>
      <c r="AY6" s="108">
        <f>AIRTEL!AY5</f>
        <v>0</v>
      </c>
    </row>
    <row r="7" spans="2:51" x14ac:dyDescent="0.25">
      <c r="B7" s="1" t="s">
        <v>0</v>
      </c>
      <c r="C7" s="12">
        <f>MTN!C5</f>
        <v>0</v>
      </c>
      <c r="D7" s="12">
        <f>MTN!D5</f>
        <v>0</v>
      </c>
      <c r="E7" s="12">
        <f>MTN!E5</f>
        <v>0</v>
      </c>
      <c r="F7" s="12">
        <f>MTN!F5</f>
        <v>0</v>
      </c>
      <c r="G7" s="12">
        <f>MTN!G5</f>
        <v>0</v>
      </c>
      <c r="H7" s="12">
        <f>MTN!H5</f>
        <v>0</v>
      </c>
      <c r="I7" s="12">
        <f>MTN!I5</f>
        <v>0</v>
      </c>
      <c r="J7" s="12">
        <f>MTN!J5</f>
        <v>0</v>
      </c>
      <c r="K7" s="12">
        <f>MTN!K5</f>
        <v>0</v>
      </c>
      <c r="L7" s="12">
        <f>MTN!L5</f>
        <v>0</v>
      </c>
      <c r="M7" s="12">
        <f>MTN!M5</f>
        <v>0</v>
      </c>
      <c r="N7" s="12">
        <f>MTN!N5</f>
        <v>0</v>
      </c>
      <c r="O7" s="12">
        <f>MTN!O5</f>
        <v>0</v>
      </c>
      <c r="P7" s="12">
        <f>MTN!P5</f>
        <v>0</v>
      </c>
      <c r="Q7" s="12">
        <f>MTN!Q5</f>
        <v>0</v>
      </c>
      <c r="R7" s="12">
        <f>MTN!R5</f>
        <v>0</v>
      </c>
      <c r="S7" s="12">
        <f>MTN!S5</f>
        <v>0</v>
      </c>
      <c r="T7" s="12">
        <f>MTN!T5</f>
        <v>0</v>
      </c>
      <c r="U7" s="12">
        <f>MTN!U5</f>
        <v>0</v>
      </c>
      <c r="V7" s="12">
        <f>MTN!V5</f>
        <v>0</v>
      </c>
      <c r="W7" s="12">
        <f>MTN!W5</f>
        <v>1663.183</v>
      </c>
      <c r="X7" s="12">
        <f>MTN!X5</f>
        <v>1798.854</v>
      </c>
      <c r="Y7" s="12">
        <f>MTN!Y5</f>
        <v>1922.5650000000001</v>
      </c>
      <c r="Z7" s="12">
        <f>MTN!Z5</f>
        <v>2051.5659999999998</v>
      </c>
      <c r="AA7" s="12">
        <f>MTN!AA5</f>
        <v>2158.9299999999998</v>
      </c>
      <c r="AB7" s="12">
        <f>MTN!AB5</f>
        <v>2256.3580000000002</v>
      </c>
      <c r="AC7" s="12">
        <f>MTN!AC5</f>
        <v>2249.4270000000001</v>
      </c>
      <c r="AD7" s="12">
        <f>MTN!AD5</f>
        <v>2104.654</v>
      </c>
      <c r="AE7" s="12">
        <f>MTN!AE5</f>
        <v>2220.0419999999999</v>
      </c>
      <c r="AF7" s="12">
        <f>MTN!AF5</f>
        <v>2344.23</v>
      </c>
      <c r="AG7" s="12">
        <f>MTN!AG5</f>
        <v>2484.011</v>
      </c>
      <c r="AH7" s="12">
        <f>MTN!AH5</f>
        <v>2588.4670000000001</v>
      </c>
      <c r="AI7" s="12">
        <f>MTN!AI5</f>
        <v>2702.45</v>
      </c>
      <c r="AJ7" s="12">
        <f>MTN!AJ5</f>
        <v>2810.1729999999998</v>
      </c>
      <c r="AK7" s="12">
        <f>MTN!AK5</f>
        <v>2923.654</v>
      </c>
      <c r="AL7" s="12">
        <f>MTN!AL5</f>
        <v>0</v>
      </c>
      <c r="AN7" s="108">
        <f>MTN!AN5</f>
        <v>0</v>
      </c>
      <c r="AO7" s="108">
        <f>MTN!AO5</f>
        <v>0</v>
      </c>
      <c r="AP7" s="108">
        <f>MTN!AP5</f>
        <v>1663.183</v>
      </c>
      <c r="AQ7" s="108">
        <f>MTN!AQ5</f>
        <v>2051.5659999999998</v>
      </c>
      <c r="AS7" s="108">
        <f>MTN!AS5</f>
        <v>2249.4270000000001</v>
      </c>
      <c r="AT7" s="108">
        <f>MTN!AT5</f>
        <v>2344.23</v>
      </c>
      <c r="AU7" s="108">
        <f>MTN!AU5</f>
        <v>2702.45</v>
      </c>
      <c r="AV7" s="108">
        <f>MTN!AV5</f>
        <v>0</v>
      </c>
      <c r="AX7" s="108">
        <f>MTN!AX5</f>
        <v>2051.5659999999998</v>
      </c>
      <c r="AY7" s="108">
        <f>MTN!AY5</f>
        <v>0</v>
      </c>
    </row>
    <row r="8" spans="2:51" x14ac:dyDescent="0.25">
      <c r="B8" s="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2:51" x14ac:dyDescent="0.25">
      <c r="B9" s="3" t="s">
        <v>84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2:51" x14ac:dyDescent="0.25">
      <c r="B10" s="1" t="str">
        <f>B6</f>
        <v>AIRTEL</v>
      </c>
      <c r="C10" s="25">
        <f>IF(ISERROR(C6/C$5),0,C6/C$5)</f>
        <v>0</v>
      </c>
      <c r="D10" s="25">
        <f t="shared" ref="D10:Z10" si="7">IF(ISERROR(D6/D$5),0,D6/D$5)</f>
        <v>0</v>
      </c>
      <c r="E10" s="25">
        <f t="shared" si="7"/>
        <v>0</v>
      </c>
      <c r="F10" s="25">
        <f t="shared" si="7"/>
        <v>0</v>
      </c>
      <c r="G10" s="25">
        <f t="shared" si="7"/>
        <v>0</v>
      </c>
      <c r="H10" s="25">
        <f t="shared" si="7"/>
        <v>0</v>
      </c>
      <c r="I10" s="25">
        <f t="shared" si="7"/>
        <v>0</v>
      </c>
      <c r="J10" s="25">
        <f t="shared" si="7"/>
        <v>0</v>
      </c>
      <c r="K10" s="25">
        <f t="shared" si="7"/>
        <v>0</v>
      </c>
      <c r="L10" s="25">
        <f t="shared" si="7"/>
        <v>0</v>
      </c>
      <c r="M10" s="25">
        <f t="shared" si="7"/>
        <v>0</v>
      </c>
      <c r="N10" s="25">
        <f t="shared" si="7"/>
        <v>0</v>
      </c>
      <c r="O10" s="25">
        <f t="shared" si="7"/>
        <v>0</v>
      </c>
      <c r="P10" s="25">
        <f t="shared" si="7"/>
        <v>0</v>
      </c>
      <c r="Q10" s="25">
        <f t="shared" si="7"/>
        <v>0</v>
      </c>
      <c r="R10" s="25">
        <f t="shared" si="7"/>
        <v>0</v>
      </c>
      <c r="S10" s="25">
        <f t="shared" si="7"/>
        <v>0</v>
      </c>
      <c r="T10" s="25">
        <f t="shared" si="7"/>
        <v>0</v>
      </c>
      <c r="U10" s="25">
        <f t="shared" si="7"/>
        <v>0</v>
      </c>
      <c r="V10" s="25">
        <f t="shared" si="7"/>
        <v>0</v>
      </c>
      <c r="W10" s="21">
        <f t="shared" si="7"/>
        <v>0.60271011229191451</v>
      </c>
      <c r="X10" s="21">
        <f t="shared" si="7"/>
        <v>0.58385167168020735</v>
      </c>
      <c r="Y10" s="21">
        <f t="shared" si="7"/>
        <v>0.5721300858604067</v>
      </c>
      <c r="Z10" s="21">
        <f t="shared" si="7"/>
        <v>0.55828644337184008</v>
      </c>
      <c r="AA10" s="21">
        <f t="shared" ref="AA10:AN11" si="8">IF(ISERROR(AA6/AA$5),0,AA6/AA$5)</f>
        <v>0.52313699885518239</v>
      </c>
      <c r="AB10" s="21">
        <f t="shared" si="8"/>
        <v>0.51447468621772308</v>
      </c>
      <c r="AC10" s="21">
        <f t="shared" si="8"/>
        <v>0.51881104500861752</v>
      </c>
      <c r="AD10" s="21">
        <f t="shared" si="8"/>
        <v>0.5419619829059531</v>
      </c>
      <c r="AE10" s="21">
        <f t="shared" si="8"/>
        <v>0.54752027458069996</v>
      </c>
      <c r="AF10" s="21">
        <f t="shared" si="8"/>
        <v>0.60734606217962861</v>
      </c>
      <c r="AG10" s="21">
        <f t="shared" si="8"/>
        <v>0.60200556901335467</v>
      </c>
      <c r="AH10" s="21">
        <f t="shared" si="8"/>
        <v>0.6062100186255831</v>
      </c>
      <c r="AI10" s="21">
        <f t="shared" si="8"/>
        <v>0.57159330186218626</v>
      </c>
      <c r="AJ10" s="21">
        <f t="shared" si="8"/>
        <v>0.50244636135397081</v>
      </c>
      <c r="AK10" s="21">
        <f t="shared" si="8"/>
        <v>0.49464334606438914</v>
      </c>
      <c r="AL10" s="21">
        <f t="shared" si="8"/>
        <v>0</v>
      </c>
      <c r="AN10" s="21">
        <f t="shared" si="8"/>
        <v>0</v>
      </c>
      <c r="AO10" s="21">
        <f t="shared" ref="AO10:AQ10" si="9">IF(ISERROR(AO6/AO$5),0,AO6/AO$5)</f>
        <v>0</v>
      </c>
      <c r="AP10" s="21">
        <f t="shared" si="9"/>
        <v>0.60271011229191451</v>
      </c>
      <c r="AQ10" s="21">
        <f t="shared" si="9"/>
        <v>0.55828644337184008</v>
      </c>
      <c r="AS10" s="21">
        <f t="shared" ref="AS10:AV10" si="10">IF(ISERROR(AS6/AS$5),0,AS6/AS$5)</f>
        <v>0.51881104500861752</v>
      </c>
      <c r="AT10" s="21">
        <f t="shared" si="10"/>
        <v>0.60734606217962861</v>
      </c>
      <c r="AU10" s="21">
        <f t="shared" si="10"/>
        <v>0.57159330186218626</v>
      </c>
      <c r="AV10" s="21">
        <f t="shared" si="10"/>
        <v>0</v>
      </c>
      <c r="AX10" s="21">
        <f t="shared" ref="AX10:AY10" si="11">IF(ISERROR(AX6/AX$5),0,AX6/AX$5)</f>
        <v>0.55828644337184008</v>
      </c>
      <c r="AY10" s="21">
        <f t="shared" si="11"/>
        <v>0</v>
      </c>
    </row>
    <row r="11" spans="2:51" x14ac:dyDescent="0.25">
      <c r="B11" s="1" t="str">
        <f>B7</f>
        <v>MTN</v>
      </c>
      <c r="C11" s="25">
        <f>IF(ISERROR(C7/C$5),0,C7/C$5)</f>
        <v>0</v>
      </c>
      <c r="D11" s="25">
        <f t="shared" ref="D11:Z11" si="12">IF(ISERROR(D7/D$5),0,D7/D$5)</f>
        <v>0</v>
      </c>
      <c r="E11" s="25">
        <f t="shared" si="12"/>
        <v>0</v>
      </c>
      <c r="F11" s="25">
        <f t="shared" si="12"/>
        <v>0</v>
      </c>
      <c r="G11" s="25">
        <f t="shared" si="12"/>
        <v>0</v>
      </c>
      <c r="H11" s="25">
        <f t="shared" si="12"/>
        <v>0</v>
      </c>
      <c r="I11" s="25">
        <f t="shared" si="12"/>
        <v>0</v>
      </c>
      <c r="J11" s="25">
        <f t="shared" si="12"/>
        <v>0</v>
      </c>
      <c r="K11" s="25">
        <f t="shared" si="12"/>
        <v>0</v>
      </c>
      <c r="L11" s="25">
        <f t="shared" si="12"/>
        <v>0</v>
      </c>
      <c r="M11" s="25">
        <f t="shared" si="12"/>
        <v>0</v>
      </c>
      <c r="N11" s="25">
        <f t="shared" si="12"/>
        <v>0</v>
      </c>
      <c r="O11" s="25">
        <f t="shared" si="12"/>
        <v>0</v>
      </c>
      <c r="P11" s="25">
        <f t="shared" si="12"/>
        <v>0</v>
      </c>
      <c r="Q11" s="25">
        <f t="shared" si="12"/>
        <v>0</v>
      </c>
      <c r="R11" s="25">
        <f t="shared" si="12"/>
        <v>0</v>
      </c>
      <c r="S11" s="25">
        <f t="shared" si="12"/>
        <v>0</v>
      </c>
      <c r="T11" s="25">
        <f t="shared" si="12"/>
        <v>0</v>
      </c>
      <c r="U11" s="25">
        <f t="shared" si="12"/>
        <v>0</v>
      </c>
      <c r="V11" s="25">
        <f t="shared" si="12"/>
        <v>0</v>
      </c>
      <c r="W11" s="21">
        <f t="shared" si="12"/>
        <v>0.39728988770808543</v>
      </c>
      <c r="X11" s="21">
        <f t="shared" si="12"/>
        <v>0.41614832831979254</v>
      </c>
      <c r="Y11" s="21">
        <f t="shared" si="12"/>
        <v>0.42786991413959324</v>
      </c>
      <c r="Z11" s="21">
        <f t="shared" si="12"/>
        <v>0.44171355662815998</v>
      </c>
      <c r="AA11" s="21">
        <f t="shared" ref="AA11:AL11" si="13">IF(ISERROR(AA7/AA$5),0,AA7/AA$5)</f>
        <v>0.47686300114481744</v>
      </c>
      <c r="AB11" s="21">
        <f t="shared" si="13"/>
        <v>0.48552531378227687</v>
      </c>
      <c r="AC11" s="21">
        <f t="shared" si="13"/>
        <v>0.48118895499138231</v>
      </c>
      <c r="AD11" s="21">
        <f t="shared" si="13"/>
        <v>0.45803801709404685</v>
      </c>
      <c r="AE11" s="21">
        <f t="shared" si="13"/>
        <v>0.45247972541930015</v>
      </c>
      <c r="AF11" s="21">
        <f t="shared" si="13"/>
        <v>0.39265393782037139</v>
      </c>
      <c r="AG11" s="21">
        <f t="shared" si="13"/>
        <v>0.39799443098664528</v>
      </c>
      <c r="AH11" s="21">
        <f t="shared" si="13"/>
        <v>0.39378998137441679</v>
      </c>
      <c r="AI11" s="21">
        <f t="shared" si="13"/>
        <v>0.42840669813781385</v>
      </c>
      <c r="AJ11" s="21">
        <f t="shared" si="13"/>
        <v>0.49755363864602919</v>
      </c>
      <c r="AK11" s="21">
        <f t="shared" si="13"/>
        <v>0.50535665393561091</v>
      </c>
      <c r="AL11" s="21">
        <f t="shared" si="13"/>
        <v>0</v>
      </c>
      <c r="AN11" s="21">
        <f t="shared" si="8"/>
        <v>0</v>
      </c>
      <c r="AO11" s="21">
        <f t="shared" ref="AO11:AQ11" si="14">IF(ISERROR(AO7/AO$5),0,AO7/AO$5)</f>
        <v>0</v>
      </c>
      <c r="AP11" s="21">
        <f t="shared" si="14"/>
        <v>0.39728988770808543</v>
      </c>
      <c r="AQ11" s="21">
        <f t="shared" si="14"/>
        <v>0.44171355662815998</v>
      </c>
      <c r="AS11" s="21">
        <f t="shared" ref="AS11:AV11" si="15">IF(ISERROR(AS7/AS$5),0,AS7/AS$5)</f>
        <v>0.48118895499138231</v>
      </c>
      <c r="AT11" s="21">
        <f t="shared" si="15"/>
        <v>0.39265393782037139</v>
      </c>
      <c r="AU11" s="21">
        <f t="shared" si="15"/>
        <v>0.42840669813781385</v>
      </c>
      <c r="AV11" s="21">
        <f t="shared" si="15"/>
        <v>0</v>
      </c>
      <c r="AX11" s="21">
        <f t="shared" ref="AX11:AY11" si="16">IF(ISERROR(AX7/AX$5),0,AX7/AX$5)</f>
        <v>0.44171355662815998</v>
      </c>
      <c r="AY11" s="21">
        <f t="shared" si="16"/>
        <v>0</v>
      </c>
    </row>
    <row r="12" spans="2:51" x14ac:dyDescent="0.25">
      <c r="B12" s="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2:51" x14ac:dyDescent="0.25">
      <c r="B13" s="73" t="s">
        <v>86</v>
      </c>
      <c r="C13" s="68">
        <f>SUM(C14:C15)</f>
        <v>0</v>
      </c>
      <c r="D13" s="68">
        <f t="shared" ref="D13" si="17">SUM(D14:D15)</f>
        <v>0</v>
      </c>
      <c r="E13" s="68">
        <f t="shared" ref="E13" si="18">SUM(E14:E15)</f>
        <v>0</v>
      </c>
      <c r="F13" s="68">
        <f t="shared" ref="F13" si="19">SUM(F14:F15)</f>
        <v>0</v>
      </c>
      <c r="G13" s="68">
        <f t="shared" ref="G13" si="20">SUM(G14:G15)</f>
        <v>0</v>
      </c>
      <c r="H13" s="68">
        <f t="shared" ref="H13" si="21">SUM(H14:H15)</f>
        <v>0</v>
      </c>
      <c r="I13" s="68">
        <f t="shared" ref="I13" si="22">SUM(I14:I15)</f>
        <v>0</v>
      </c>
      <c r="J13" s="68">
        <f t="shared" ref="J13" si="23">SUM(J14:J15)</f>
        <v>0</v>
      </c>
      <c r="K13" s="68">
        <f t="shared" ref="K13" si="24">SUM(K14:K15)</f>
        <v>0</v>
      </c>
      <c r="L13" s="68">
        <f t="shared" ref="L13" si="25">SUM(L14:L15)</f>
        <v>0</v>
      </c>
      <c r="M13" s="68">
        <f t="shared" ref="M13" si="26">SUM(M14:M15)</f>
        <v>0</v>
      </c>
      <c r="N13" s="68">
        <f t="shared" ref="N13" si="27">SUM(N14:N15)</f>
        <v>0</v>
      </c>
      <c r="O13" s="68">
        <f t="shared" ref="O13" si="28">SUM(O14:O15)</f>
        <v>0</v>
      </c>
      <c r="P13" s="68">
        <f t="shared" ref="P13" si="29">SUM(P14:P15)</f>
        <v>0</v>
      </c>
      <c r="Q13" s="68">
        <f t="shared" ref="Q13" si="30">SUM(Q14:Q15)</f>
        <v>0</v>
      </c>
      <c r="R13" s="68">
        <f t="shared" ref="R13" si="31">SUM(R14:R15)</f>
        <v>0</v>
      </c>
      <c r="S13" s="68">
        <f t="shared" ref="S13" si="32">SUM(S14:S15)</f>
        <v>0</v>
      </c>
      <c r="T13" s="68">
        <f t="shared" ref="T13" si="33">SUM(T14:T15)</f>
        <v>0</v>
      </c>
      <c r="U13" s="68">
        <f t="shared" ref="U13" si="34">SUM(U14:U15)</f>
        <v>0</v>
      </c>
      <c r="V13" s="68">
        <f t="shared" ref="V13" si="35">SUM(V14:V15)</f>
        <v>0</v>
      </c>
      <c r="W13" s="68">
        <f t="shared" ref="W13" si="36">SUM(W14:W15)</f>
        <v>612.774</v>
      </c>
      <c r="X13" s="68">
        <f t="shared" ref="X13" si="37">SUM(X14:X15)</f>
        <v>674.07300000000009</v>
      </c>
      <c r="Y13" s="68">
        <f t="shared" ref="Y13" si="38">SUM(Y14:Y15)</f>
        <v>766.33899999999994</v>
      </c>
      <c r="Z13" s="68">
        <f t="shared" ref="Z13" si="39">SUM(Z14:Z15)</f>
        <v>911.78899999999999</v>
      </c>
      <c r="AA13" s="68">
        <f t="shared" ref="AA13" si="40">SUM(AA14:AA15)</f>
        <v>930.17399999999998</v>
      </c>
      <c r="AB13" s="68">
        <f t="shared" ref="AB13" si="41">SUM(AB14:AB15)</f>
        <v>1020.836</v>
      </c>
      <c r="AC13" s="68">
        <f t="shared" ref="AC13" si="42">SUM(AC14:AC15)</f>
        <v>1191.865</v>
      </c>
      <c r="AD13" s="68">
        <f t="shared" ref="AD13" si="43">SUM(AD14:AD15)</f>
        <v>1262.375</v>
      </c>
      <c r="AE13" s="68">
        <f t="shared" ref="AE13" si="44">SUM(AE14:AE15)</f>
        <v>1348.4639999999999</v>
      </c>
      <c r="AF13" s="68">
        <f t="shared" ref="AF13" si="45">SUM(AF14:AF15)</f>
        <v>1469.5060000000001</v>
      </c>
      <c r="AG13" s="68">
        <f t="shared" ref="AG13" si="46">SUM(AG14:AG15)</f>
        <v>1617.3020000000001</v>
      </c>
      <c r="AH13" s="68">
        <f t="shared" ref="AH13" si="47">SUM(AH14:AH15)</f>
        <v>1623.6289999999999</v>
      </c>
      <c r="AI13" s="68">
        <f t="shared" ref="AI13" si="48">SUM(AI14:AI15)</f>
        <v>1736.3219999999999</v>
      </c>
      <c r="AJ13" s="68">
        <f t="shared" ref="AJ13" si="49">SUM(AJ14:AJ15)</f>
        <v>1759.7260000000001</v>
      </c>
      <c r="AK13" s="68">
        <f t="shared" ref="AK13" si="50">SUM(AK14:AK15)</f>
        <v>1779.8</v>
      </c>
      <c r="AL13" s="68">
        <f t="shared" ref="AL13" si="51">SUM(AL14:AL15)</f>
        <v>0</v>
      </c>
      <c r="AN13" s="110">
        <f>SUM(AN14:AN15)</f>
        <v>0</v>
      </c>
      <c r="AO13" s="110">
        <f t="shared" ref="AO13:AQ13" si="52">SUM(AO14:AO15)</f>
        <v>0</v>
      </c>
      <c r="AP13" s="110">
        <f t="shared" si="52"/>
        <v>612.774</v>
      </c>
      <c r="AQ13" s="110">
        <f t="shared" si="52"/>
        <v>911.78899999999999</v>
      </c>
      <c r="AS13" s="110">
        <f>SUM(AS14:AS15)</f>
        <v>1191.865</v>
      </c>
      <c r="AT13" s="110">
        <f t="shared" ref="AT13" si="53">SUM(AT14:AT15)</f>
        <v>1469.5060000000001</v>
      </c>
      <c r="AU13" s="110">
        <f t="shared" ref="AU13" si="54">SUM(AU14:AU15)</f>
        <v>1736.3219999999999</v>
      </c>
      <c r="AV13" s="110">
        <f t="shared" ref="AV13" si="55">SUM(AV14:AV15)</f>
        <v>0</v>
      </c>
      <c r="AX13" s="110">
        <f t="shared" ref="AX13" si="56">SUM(AX14:AX15)</f>
        <v>911.78899999999999</v>
      </c>
      <c r="AY13" s="110">
        <f t="shared" ref="AY13" si="57">SUM(AY14:AY15)</f>
        <v>0</v>
      </c>
    </row>
    <row r="14" spans="2:51" x14ac:dyDescent="0.25">
      <c r="B14" s="1" t="str">
        <f>B10</f>
        <v>AIRTEL</v>
      </c>
      <c r="C14" s="25">
        <f>AIRTEL!C8</f>
        <v>0</v>
      </c>
      <c r="D14" s="25">
        <f>AIRTEL!D8</f>
        <v>0</v>
      </c>
      <c r="E14" s="25">
        <f>AIRTEL!E8</f>
        <v>0</v>
      </c>
      <c r="F14" s="25">
        <f>AIRTEL!F8</f>
        <v>0</v>
      </c>
      <c r="G14" s="25">
        <f>AIRTEL!G8</f>
        <v>0</v>
      </c>
      <c r="H14" s="25">
        <f>AIRTEL!H8</f>
        <v>0</v>
      </c>
      <c r="I14" s="25">
        <f>AIRTEL!I8</f>
        <v>0</v>
      </c>
      <c r="J14" s="25">
        <f>AIRTEL!J8</f>
        <v>0</v>
      </c>
      <c r="K14" s="25">
        <f>AIRTEL!K8</f>
        <v>0</v>
      </c>
      <c r="L14" s="25">
        <f>AIRTEL!L8</f>
        <v>0</v>
      </c>
      <c r="M14" s="25">
        <f>AIRTEL!M8</f>
        <v>0</v>
      </c>
      <c r="N14" s="25">
        <f>AIRTEL!N8</f>
        <v>0</v>
      </c>
      <c r="O14" s="25">
        <f>AIRTEL!O8</f>
        <v>0</v>
      </c>
      <c r="P14" s="25">
        <f>AIRTEL!P8</f>
        <v>0</v>
      </c>
      <c r="Q14" s="25">
        <f>AIRTEL!Q8</f>
        <v>0</v>
      </c>
      <c r="R14" s="25">
        <f>AIRTEL!R8</f>
        <v>0</v>
      </c>
      <c r="S14" s="25">
        <f>AIRTEL!S8</f>
        <v>0</v>
      </c>
      <c r="T14" s="25">
        <f>AIRTEL!T8</f>
        <v>0</v>
      </c>
      <c r="U14" s="25">
        <f>AIRTEL!U8</f>
        <v>0</v>
      </c>
      <c r="V14" s="25">
        <f>AIRTEL!V8</f>
        <v>0</v>
      </c>
      <c r="W14" s="12">
        <f>AIRTEL!W8</f>
        <v>119.01600000000001</v>
      </c>
      <c r="X14" s="12">
        <f>AIRTEL!X8</f>
        <v>114.58</v>
      </c>
      <c r="Y14" s="12">
        <f>AIRTEL!Y8</f>
        <v>123.914</v>
      </c>
      <c r="Z14" s="12">
        <f>AIRTEL!Z8</f>
        <v>131.64699999999999</v>
      </c>
      <c r="AA14" s="12">
        <f>AIRTEL!AA8</f>
        <v>138.43700000000001</v>
      </c>
      <c r="AB14" s="12">
        <f>AIRTEL!AB8</f>
        <v>152.964</v>
      </c>
      <c r="AC14" s="12">
        <f>AIRTEL!AC8</f>
        <v>185.63200000000001</v>
      </c>
      <c r="AD14" s="12">
        <f>AIRTEL!AD8</f>
        <v>207.48</v>
      </c>
      <c r="AE14" s="12">
        <f>AIRTEL!AE8</f>
        <v>248.399</v>
      </c>
      <c r="AF14" s="12">
        <f>AIRTEL!AF8</f>
        <v>304.08600000000001</v>
      </c>
      <c r="AG14" s="12">
        <f>AIRTEL!AG8</f>
        <v>354.46800000000002</v>
      </c>
      <c r="AH14" s="12">
        <f>AIRTEL!AH8</f>
        <v>379.5</v>
      </c>
      <c r="AI14" s="12">
        <f>AIRTEL!AI8</f>
        <v>416.95499999999998</v>
      </c>
      <c r="AJ14" s="12">
        <f>AIRTEL!AJ8</f>
        <v>432.596</v>
      </c>
      <c r="AK14" s="12">
        <f>AIRTEL!AK8</f>
        <v>432.34699999999998</v>
      </c>
      <c r="AL14" s="12">
        <f>AIRTEL!AL8</f>
        <v>0</v>
      </c>
      <c r="AN14" s="108">
        <f>AIRTEL!AN8</f>
        <v>0</v>
      </c>
      <c r="AO14" s="108">
        <f>AIRTEL!AO8</f>
        <v>0</v>
      </c>
      <c r="AP14" s="108">
        <f>AIRTEL!AP8</f>
        <v>119.01600000000001</v>
      </c>
      <c r="AQ14" s="108">
        <f>AIRTEL!AQ8</f>
        <v>131.64699999999999</v>
      </c>
      <c r="AS14" s="108">
        <f>AIRTEL!AS8</f>
        <v>185.63200000000001</v>
      </c>
      <c r="AT14" s="108">
        <f>AIRTEL!AT8</f>
        <v>304.08600000000001</v>
      </c>
      <c r="AU14" s="108">
        <f>AIRTEL!AU8</f>
        <v>416.95499999999998</v>
      </c>
      <c r="AV14" s="108">
        <f>AIRTEL!AV8</f>
        <v>0</v>
      </c>
      <c r="AX14" s="108">
        <f>AIRTEL!AX8</f>
        <v>131.64699999999999</v>
      </c>
      <c r="AY14" s="108">
        <f>AIRTEL!AY8</f>
        <v>0</v>
      </c>
    </row>
    <row r="15" spans="2:51" x14ac:dyDescent="0.25">
      <c r="B15" s="1" t="str">
        <f>B11</f>
        <v>MTN</v>
      </c>
      <c r="C15" s="25">
        <f>MTN!C8</f>
        <v>0</v>
      </c>
      <c r="D15" s="25">
        <f>MTN!D8</f>
        <v>0</v>
      </c>
      <c r="E15" s="25">
        <f>MTN!E8</f>
        <v>0</v>
      </c>
      <c r="F15" s="25">
        <f>MTN!F8</f>
        <v>0</v>
      </c>
      <c r="G15" s="25">
        <f>MTN!G8</f>
        <v>0</v>
      </c>
      <c r="H15" s="25">
        <f>MTN!H8</f>
        <v>0</v>
      </c>
      <c r="I15" s="25">
        <f>MTN!I8</f>
        <v>0</v>
      </c>
      <c r="J15" s="25">
        <f>MTN!J8</f>
        <v>0</v>
      </c>
      <c r="K15" s="25">
        <f>MTN!K8</f>
        <v>0</v>
      </c>
      <c r="L15" s="25">
        <f>MTN!L8</f>
        <v>0</v>
      </c>
      <c r="M15" s="25">
        <f>MTN!M8</f>
        <v>0</v>
      </c>
      <c r="N15" s="25">
        <f>MTN!N8</f>
        <v>0</v>
      </c>
      <c r="O15" s="25">
        <f>MTN!O8</f>
        <v>0</v>
      </c>
      <c r="P15" s="25">
        <f>MTN!P8</f>
        <v>0</v>
      </c>
      <c r="Q15" s="25">
        <f>MTN!Q8</f>
        <v>0</v>
      </c>
      <c r="R15" s="25">
        <f>MTN!R8</f>
        <v>0</v>
      </c>
      <c r="S15" s="25">
        <f>MTN!S8</f>
        <v>0</v>
      </c>
      <c r="T15" s="25">
        <f>MTN!T8</f>
        <v>0</v>
      </c>
      <c r="U15" s="25">
        <f>MTN!U8</f>
        <v>0</v>
      </c>
      <c r="V15" s="25">
        <f>MTN!V8</f>
        <v>0</v>
      </c>
      <c r="W15" s="12">
        <f>MTN!W8</f>
        <v>493.75799999999998</v>
      </c>
      <c r="X15" s="12">
        <f>MTN!X8</f>
        <v>559.49300000000005</v>
      </c>
      <c r="Y15" s="12">
        <f>MTN!Y8</f>
        <v>642.42499999999995</v>
      </c>
      <c r="Z15" s="12">
        <f>MTN!Z8</f>
        <v>780.14200000000005</v>
      </c>
      <c r="AA15" s="12">
        <f>MTN!AA8</f>
        <v>791.73699999999997</v>
      </c>
      <c r="AB15" s="12">
        <f>MTN!AB8</f>
        <v>867.87199999999996</v>
      </c>
      <c r="AC15" s="12">
        <f>MTN!AC8</f>
        <v>1006.2329999999999</v>
      </c>
      <c r="AD15" s="12">
        <f>MTN!AD8</f>
        <v>1054.895</v>
      </c>
      <c r="AE15" s="12">
        <f>MTN!AE8</f>
        <v>1100.0650000000001</v>
      </c>
      <c r="AF15" s="12">
        <f>MTN!AF8</f>
        <v>1165.42</v>
      </c>
      <c r="AG15" s="12">
        <f>MTN!AG8</f>
        <v>1262.8340000000001</v>
      </c>
      <c r="AH15" s="12">
        <f>MTN!AH8</f>
        <v>1244.1289999999999</v>
      </c>
      <c r="AI15" s="12">
        <f>MTN!AI8</f>
        <v>1319.367</v>
      </c>
      <c r="AJ15" s="12">
        <f>MTN!AJ8</f>
        <v>1327.13</v>
      </c>
      <c r="AK15" s="12">
        <f>MTN!AK8</f>
        <v>1347.453</v>
      </c>
      <c r="AL15" s="12">
        <f>MTN!AL8</f>
        <v>0</v>
      </c>
      <c r="AN15" s="108">
        <f>MTN!AN8</f>
        <v>0</v>
      </c>
      <c r="AO15" s="108">
        <f>MTN!AO8</f>
        <v>0</v>
      </c>
      <c r="AP15" s="108">
        <f>MTN!AP8</f>
        <v>493.75799999999998</v>
      </c>
      <c r="AQ15" s="108">
        <f>MTN!AQ8</f>
        <v>780.14200000000005</v>
      </c>
      <c r="AS15" s="108">
        <f>MTN!AS8</f>
        <v>1006.2329999999999</v>
      </c>
      <c r="AT15" s="108">
        <f>MTN!AT8</f>
        <v>1165.42</v>
      </c>
      <c r="AU15" s="108">
        <f>MTN!AU8</f>
        <v>1319.367</v>
      </c>
      <c r="AV15" s="108">
        <f>MTN!AV8</f>
        <v>0</v>
      </c>
      <c r="AX15" s="108">
        <f>MTN!AX8</f>
        <v>780.14200000000005</v>
      </c>
      <c r="AY15" s="108">
        <f>MTN!AY8</f>
        <v>0</v>
      </c>
    </row>
    <row r="16" spans="2:51" x14ac:dyDescent="0.25">
      <c r="B16" s="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2:51" x14ac:dyDescent="0.25">
      <c r="B17" s="3" t="s">
        <v>83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2:51" x14ac:dyDescent="0.25">
      <c r="B18" s="1" t="str">
        <f>B14</f>
        <v>AIRTEL</v>
      </c>
      <c r="C18" s="25">
        <f>IF(ISERROR(C14/C$13),0,C14/C$13)</f>
        <v>0</v>
      </c>
      <c r="D18" s="25">
        <f t="shared" ref="D18:Z18" si="58">IF(ISERROR(D14/D$13),0,D14/D$13)</f>
        <v>0</v>
      </c>
      <c r="E18" s="25">
        <f t="shared" si="58"/>
        <v>0</v>
      </c>
      <c r="F18" s="25">
        <f t="shared" si="58"/>
        <v>0</v>
      </c>
      <c r="G18" s="25">
        <f t="shared" si="58"/>
        <v>0</v>
      </c>
      <c r="H18" s="25">
        <f t="shared" si="58"/>
        <v>0</v>
      </c>
      <c r="I18" s="25">
        <f t="shared" si="58"/>
        <v>0</v>
      </c>
      <c r="J18" s="25">
        <f t="shared" si="58"/>
        <v>0</v>
      </c>
      <c r="K18" s="25">
        <f t="shared" si="58"/>
        <v>0</v>
      </c>
      <c r="L18" s="25">
        <f t="shared" si="58"/>
        <v>0</v>
      </c>
      <c r="M18" s="25">
        <f t="shared" si="58"/>
        <v>0</v>
      </c>
      <c r="N18" s="25">
        <f t="shared" si="58"/>
        <v>0</v>
      </c>
      <c r="O18" s="25">
        <f t="shared" si="58"/>
        <v>0</v>
      </c>
      <c r="P18" s="25">
        <f t="shared" si="58"/>
        <v>0</v>
      </c>
      <c r="Q18" s="25">
        <f t="shared" si="58"/>
        <v>0</v>
      </c>
      <c r="R18" s="25">
        <f t="shared" si="58"/>
        <v>0</v>
      </c>
      <c r="S18" s="25">
        <f t="shared" si="58"/>
        <v>0</v>
      </c>
      <c r="T18" s="25">
        <f t="shared" si="58"/>
        <v>0</v>
      </c>
      <c r="U18" s="25">
        <f t="shared" si="58"/>
        <v>0</v>
      </c>
      <c r="V18" s="25">
        <f t="shared" si="58"/>
        <v>0</v>
      </c>
      <c r="W18" s="21">
        <f t="shared" si="58"/>
        <v>0.19422495079752078</v>
      </c>
      <c r="X18" s="21">
        <f t="shared" si="58"/>
        <v>0.16998158953110418</v>
      </c>
      <c r="Y18" s="21">
        <f t="shared" si="58"/>
        <v>0.16169606401344577</v>
      </c>
      <c r="Z18" s="21">
        <f t="shared" si="58"/>
        <v>0.14438318514480872</v>
      </c>
      <c r="AA18" s="21">
        <f t="shared" ref="AA18:AL18" si="59">IF(ISERROR(AA14/AA$13),0,AA14/AA$13)</f>
        <v>0.14882914379460188</v>
      </c>
      <c r="AB18" s="21">
        <f t="shared" si="59"/>
        <v>0.14984189429056186</v>
      </c>
      <c r="AC18" s="21">
        <f t="shared" si="59"/>
        <v>0.15574918300310858</v>
      </c>
      <c r="AD18" s="21">
        <f t="shared" si="59"/>
        <v>0.16435686701653629</v>
      </c>
      <c r="AE18" s="21">
        <f t="shared" si="59"/>
        <v>0.18420884799297571</v>
      </c>
      <c r="AF18" s="21">
        <f t="shared" si="59"/>
        <v>0.20693076448820216</v>
      </c>
      <c r="AG18" s="21">
        <f t="shared" si="59"/>
        <v>0.2191724241978307</v>
      </c>
      <c r="AH18" s="21">
        <f t="shared" si="59"/>
        <v>0.23373566251896216</v>
      </c>
      <c r="AI18" s="21">
        <f t="shared" si="59"/>
        <v>0.24013691008925764</v>
      </c>
      <c r="AJ18" s="21">
        <f t="shared" si="59"/>
        <v>0.24583145330579873</v>
      </c>
      <c r="AK18" s="21">
        <f t="shared" si="59"/>
        <v>0.24291886728845938</v>
      </c>
      <c r="AL18" s="21">
        <f t="shared" si="59"/>
        <v>0</v>
      </c>
      <c r="AN18" s="21">
        <f>IF(ISERROR(AN14/AN$13),0,AN14/AN$13)</f>
        <v>0</v>
      </c>
      <c r="AO18" s="21">
        <f t="shared" ref="AO18:AQ18" si="60">IF(ISERROR(AO14/AO$13),0,AO14/AO$13)</f>
        <v>0</v>
      </c>
      <c r="AP18" s="21">
        <f t="shared" si="60"/>
        <v>0.19422495079752078</v>
      </c>
      <c r="AQ18" s="21">
        <f t="shared" si="60"/>
        <v>0.14438318514480872</v>
      </c>
      <c r="AS18" s="21">
        <f>IF(ISERROR(AS14/AS$13),0,AS14/AS$13)</f>
        <v>0.15574918300310858</v>
      </c>
      <c r="AT18" s="21">
        <f t="shared" ref="AT18:AV18" si="61">IF(ISERROR(AT14/AT$13),0,AT14/AT$13)</f>
        <v>0.20693076448820216</v>
      </c>
      <c r="AU18" s="21">
        <f t="shared" si="61"/>
        <v>0.24013691008925764</v>
      </c>
      <c r="AV18" s="21">
        <f t="shared" si="61"/>
        <v>0</v>
      </c>
      <c r="AX18" s="21">
        <f t="shared" ref="AX18:AY18" si="62">IF(ISERROR(AX14/AX$13),0,AX14/AX$13)</f>
        <v>0.14438318514480872</v>
      </c>
      <c r="AY18" s="21">
        <f t="shared" si="62"/>
        <v>0</v>
      </c>
    </row>
    <row r="19" spans="2:51" x14ac:dyDescent="0.25">
      <c r="B19" s="1" t="str">
        <f>B15</f>
        <v>MTN</v>
      </c>
      <c r="C19" s="25">
        <f>IF(ISERROR(C15/C$13),0,C15/C$13)</f>
        <v>0</v>
      </c>
      <c r="D19" s="25">
        <f t="shared" ref="D19:Z19" si="63">IF(ISERROR(D15/D$13),0,D15/D$13)</f>
        <v>0</v>
      </c>
      <c r="E19" s="25">
        <f t="shared" si="63"/>
        <v>0</v>
      </c>
      <c r="F19" s="25">
        <f t="shared" si="63"/>
        <v>0</v>
      </c>
      <c r="G19" s="25">
        <f t="shared" si="63"/>
        <v>0</v>
      </c>
      <c r="H19" s="25">
        <f t="shared" si="63"/>
        <v>0</v>
      </c>
      <c r="I19" s="25">
        <f t="shared" si="63"/>
        <v>0</v>
      </c>
      <c r="J19" s="25">
        <f t="shared" si="63"/>
        <v>0</v>
      </c>
      <c r="K19" s="25">
        <f t="shared" si="63"/>
        <v>0</v>
      </c>
      <c r="L19" s="25">
        <f t="shared" si="63"/>
        <v>0</v>
      </c>
      <c r="M19" s="25">
        <f t="shared" si="63"/>
        <v>0</v>
      </c>
      <c r="N19" s="25">
        <f t="shared" si="63"/>
        <v>0</v>
      </c>
      <c r="O19" s="25">
        <f t="shared" si="63"/>
        <v>0</v>
      </c>
      <c r="P19" s="25">
        <f t="shared" si="63"/>
        <v>0</v>
      </c>
      <c r="Q19" s="25">
        <f t="shared" si="63"/>
        <v>0</v>
      </c>
      <c r="R19" s="25">
        <f t="shared" si="63"/>
        <v>0</v>
      </c>
      <c r="S19" s="25">
        <f t="shared" si="63"/>
        <v>0</v>
      </c>
      <c r="T19" s="25">
        <f t="shared" si="63"/>
        <v>0</v>
      </c>
      <c r="U19" s="25">
        <f t="shared" si="63"/>
        <v>0</v>
      </c>
      <c r="V19" s="25">
        <f t="shared" si="63"/>
        <v>0</v>
      </c>
      <c r="W19" s="21">
        <f t="shared" si="63"/>
        <v>0.80577504920247922</v>
      </c>
      <c r="X19" s="21">
        <f t="shared" si="63"/>
        <v>0.8300184104688958</v>
      </c>
      <c r="Y19" s="21">
        <f t="shared" si="63"/>
        <v>0.83830393598655428</v>
      </c>
      <c r="Z19" s="21">
        <f t="shared" si="63"/>
        <v>0.85561681485519137</v>
      </c>
      <c r="AA19" s="21">
        <f t="shared" ref="AA19:AL19" si="64">IF(ISERROR(AA15/AA$13),0,AA15/AA$13)</f>
        <v>0.85117085620539812</v>
      </c>
      <c r="AB19" s="21">
        <f t="shared" si="64"/>
        <v>0.85015810570943806</v>
      </c>
      <c r="AC19" s="21">
        <f t="shared" si="64"/>
        <v>0.84425081699689142</v>
      </c>
      <c r="AD19" s="21">
        <f t="shared" si="64"/>
        <v>0.83564313298346371</v>
      </c>
      <c r="AE19" s="21">
        <f t="shared" si="64"/>
        <v>0.81579115200702434</v>
      </c>
      <c r="AF19" s="21">
        <f t="shared" si="64"/>
        <v>0.79306923551179787</v>
      </c>
      <c r="AG19" s="21">
        <f t="shared" si="64"/>
        <v>0.78082757580216922</v>
      </c>
      <c r="AH19" s="21">
        <f t="shared" si="64"/>
        <v>0.76626433748103784</v>
      </c>
      <c r="AI19" s="21">
        <f t="shared" si="64"/>
        <v>0.75986308991074236</v>
      </c>
      <c r="AJ19" s="21">
        <f t="shared" si="64"/>
        <v>0.7541685466942013</v>
      </c>
      <c r="AK19" s="21">
        <f t="shared" si="64"/>
        <v>0.75708113271154065</v>
      </c>
      <c r="AL19" s="21">
        <f t="shared" si="64"/>
        <v>0</v>
      </c>
      <c r="AN19" s="21">
        <f>IF(ISERROR(AN15/AN$13),0,AN15/AN$13)</f>
        <v>0</v>
      </c>
      <c r="AO19" s="21">
        <f t="shared" ref="AO19:AQ19" si="65">IF(ISERROR(AO15/AO$13),0,AO15/AO$13)</f>
        <v>0</v>
      </c>
      <c r="AP19" s="21">
        <f t="shared" si="65"/>
        <v>0.80577504920247922</v>
      </c>
      <c r="AQ19" s="21">
        <f t="shared" si="65"/>
        <v>0.85561681485519137</v>
      </c>
      <c r="AS19" s="21">
        <f>IF(ISERROR(AS15/AS$13),0,AS15/AS$13)</f>
        <v>0.84425081699689142</v>
      </c>
      <c r="AT19" s="21">
        <f t="shared" ref="AT19:AV19" si="66">IF(ISERROR(AT15/AT$13),0,AT15/AT$13)</f>
        <v>0.79306923551179787</v>
      </c>
      <c r="AU19" s="21">
        <f t="shared" si="66"/>
        <v>0.75986308991074236</v>
      </c>
      <c r="AV19" s="21">
        <f t="shared" si="66"/>
        <v>0</v>
      </c>
      <c r="AX19" s="21">
        <f t="shared" ref="AX19:AY19" si="67">IF(ISERROR(AX15/AX$13),0,AX15/AX$13)</f>
        <v>0.85561681485519137</v>
      </c>
      <c r="AY19" s="21">
        <f t="shared" si="67"/>
        <v>0</v>
      </c>
    </row>
    <row r="20" spans="2:51" x14ac:dyDescent="0.25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2:51" s="30" customFormat="1" x14ac:dyDescent="0.25">
      <c r="B21" s="69" t="s">
        <v>66</v>
      </c>
      <c r="C21" s="77">
        <f>SUM(C22:C23)</f>
        <v>0</v>
      </c>
      <c r="D21" s="77">
        <f t="shared" ref="D21" si="68">SUM(D22:D23)</f>
        <v>0</v>
      </c>
      <c r="E21" s="77">
        <f t="shared" ref="E21" si="69">SUM(E22:E23)</f>
        <v>0</v>
      </c>
      <c r="F21" s="77">
        <f t="shared" ref="F21" si="70">SUM(F22:F23)</f>
        <v>0</v>
      </c>
      <c r="G21" s="77">
        <f t="shared" ref="G21" si="71">SUM(G22:G23)</f>
        <v>0</v>
      </c>
      <c r="H21" s="77">
        <f t="shared" ref="H21" si="72">SUM(H22:H23)</f>
        <v>0</v>
      </c>
      <c r="I21" s="77">
        <f t="shared" ref="I21" si="73">SUM(I22:I23)</f>
        <v>0</v>
      </c>
      <c r="J21" s="77">
        <f t="shared" ref="J21" si="74">SUM(J22:J23)</f>
        <v>0</v>
      </c>
      <c r="K21" s="77">
        <f t="shared" ref="K21" si="75">SUM(K22:K23)</f>
        <v>0</v>
      </c>
      <c r="L21" s="77">
        <f t="shared" ref="L21" si="76">SUM(L22:L23)</f>
        <v>0</v>
      </c>
      <c r="M21" s="77">
        <f t="shared" ref="M21" si="77">SUM(M22:M23)</f>
        <v>0</v>
      </c>
      <c r="N21" s="77">
        <f t="shared" ref="N21" si="78">SUM(N22:N23)</f>
        <v>0</v>
      </c>
      <c r="O21" s="77">
        <f t="shared" ref="O21" si="79">SUM(O22:O23)</f>
        <v>0</v>
      </c>
      <c r="P21" s="77">
        <f t="shared" ref="P21" si="80">SUM(P22:P23)</f>
        <v>0</v>
      </c>
      <c r="Q21" s="77">
        <f t="shared" ref="Q21" si="81">SUM(Q22:Q23)</f>
        <v>0</v>
      </c>
      <c r="R21" s="77">
        <f t="shared" ref="R21" si="82">SUM(R22:R23)</f>
        <v>0</v>
      </c>
      <c r="S21" s="77">
        <f t="shared" ref="S21" si="83">SUM(S22:S23)</f>
        <v>0</v>
      </c>
      <c r="T21" s="77">
        <f t="shared" ref="T21" si="84">SUM(T22:T23)</f>
        <v>0</v>
      </c>
      <c r="U21" s="77">
        <f t="shared" ref="U21" si="85">SUM(U22:U23)</f>
        <v>0</v>
      </c>
      <c r="V21" s="77">
        <f t="shared" ref="V21" si="86">SUM(V22:V23)</f>
        <v>0</v>
      </c>
      <c r="W21" s="77">
        <f t="shared" ref="W21" si="87">SUM(W22:W23)</f>
        <v>8195.0640000000021</v>
      </c>
      <c r="X21" s="77">
        <f t="shared" ref="X21" si="88">SUM(X22:X23)</f>
        <v>9985.7389999999996</v>
      </c>
      <c r="Y21" s="77">
        <f t="shared" ref="Y21" si="89">SUM(Y22:Y23)</f>
        <v>11458.757</v>
      </c>
      <c r="Z21" s="77">
        <f t="shared" ref="Z21" si="90">SUM(Z22:Z23)</f>
        <v>16111.971000000001</v>
      </c>
      <c r="AA21" s="77">
        <f t="shared" ref="AA21" si="91">SUM(AA22:AA23)</f>
        <v>17490.117000000002</v>
      </c>
      <c r="AB21" s="77">
        <f t="shared" ref="AB21" si="92">SUM(AB22:AB23)</f>
        <v>18591.800000000003</v>
      </c>
      <c r="AC21" s="77">
        <f t="shared" ref="AC21" si="93">SUM(AC22:AC23)</f>
        <v>23367.812999999998</v>
      </c>
      <c r="AD21" s="77">
        <f t="shared" ref="AD21" si="94">SUM(AD22:AD23)</f>
        <v>25008.329999999998</v>
      </c>
      <c r="AE21" s="77">
        <f t="shared" ref="AE21" si="95">SUM(AE22:AE23)</f>
        <v>28329.828999999998</v>
      </c>
      <c r="AF21" s="77">
        <f t="shared" ref="AF21" si="96">SUM(AF22:AF23)</f>
        <v>29192.550999999999</v>
      </c>
      <c r="AG21" s="77">
        <f t="shared" ref="AG21" si="97">SUM(AG22:AG23)</f>
        <v>32006.021000000001</v>
      </c>
      <c r="AH21" s="77">
        <f t="shared" ref="AH21" si="98">SUM(AH22:AH23)</f>
        <v>33467.949000000001</v>
      </c>
      <c r="AI21" s="77">
        <f t="shared" ref="AI21" si="99">SUM(AI22:AI23)</f>
        <v>33868.154014177941</v>
      </c>
      <c r="AJ21" s="77">
        <f t="shared" ref="AJ21" si="100">SUM(AJ22:AJ23)</f>
        <v>34164.938307041011</v>
      </c>
      <c r="AK21" s="77">
        <f t="shared" ref="AK21" si="101">SUM(AK22:AK23)</f>
        <v>34338.495151038413</v>
      </c>
      <c r="AL21" s="77">
        <f t="shared" ref="AL21" si="102">SUM(AL22:AL23)</f>
        <v>0</v>
      </c>
      <c r="AN21" s="111">
        <f>SUM(AN22:AN23)</f>
        <v>0</v>
      </c>
      <c r="AO21" s="111">
        <f t="shared" ref="AO21:AQ21" si="103">SUM(AO22:AO23)</f>
        <v>0</v>
      </c>
      <c r="AP21" s="111">
        <f t="shared" si="103"/>
        <v>0</v>
      </c>
      <c r="AQ21" s="111">
        <f t="shared" si="103"/>
        <v>37556.466999999997</v>
      </c>
      <c r="AS21" s="111">
        <f>SUM(AS22:AS23)</f>
        <v>59449.73</v>
      </c>
      <c r="AT21" s="111">
        <f t="shared" ref="AT21" si="104">SUM(AT22:AT23)</f>
        <v>82530.710000000006</v>
      </c>
      <c r="AU21" s="111">
        <f t="shared" ref="AU21" si="105">SUM(AU22:AU23)</f>
        <v>99342.124014177942</v>
      </c>
      <c r="AV21" s="111">
        <f t="shared" ref="AV21" si="106">SUM(AV22:AV23)</f>
        <v>68503.433458079424</v>
      </c>
      <c r="AX21" s="111">
        <f t="shared" ref="AX21" si="107">SUM(AX22:AX23)</f>
        <v>37556.466999999997</v>
      </c>
      <c r="AY21" s="111">
        <f t="shared" ref="AY21" si="108">SUM(AY22:AY23)</f>
        <v>309825.99747225735</v>
      </c>
    </row>
    <row r="22" spans="2:51" x14ac:dyDescent="0.25">
      <c r="B22" s="1" t="s">
        <v>5</v>
      </c>
      <c r="C22" s="25">
        <f>AIRTEL!C11</f>
        <v>0</v>
      </c>
      <c r="D22" s="25">
        <f>AIRTEL!D11</f>
        <v>0</v>
      </c>
      <c r="E22" s="25">
        <f>AIRTEL!E11</f>
        <v>0</v>
      </c>
      <c r="F22" s="25">
        <f>AIRTEL!F11</f>
        <v>0</v>
      </c>
      <c r="G22" s="25">
        <f>AIRTEL!G11</f>
        <v>0</v>
      </c>
      <c r="H22" s="25">
        <f>AIRTEL!H11</f>
        <v>0</v>
      </c>
      <c r="I22" s="25">
        <f>AIRTEL!I11</f>
        <v>0</v>
      </c>
      <c r="J22" s="25">
        <f>AIRTEL!J11</f>
        <v>0</v>
      </c>
      <c r="K22" s="25">
        <f>AIRTEL!K11</f>
        <v>0</v>
      </c>
      <c r="L22" s="25">
        <f>AIRTEL!L11</f>
        <v>0</v>
      </c>
      <c r="M22" s="25">
        <f>AIRTEL!M11</f>
        <v>0</v>
      </c>
      <c r="N22" s="25">
        <f>AIRTEL!N11</f>
        <v>0</v>
      </c>
      <c r="O22" s="25">
        <f>AIRTEL!O11</f>
        <v>0</v>
      </c>
      <c r="P22" s="25">
        <f>AIRTEL!P11</f>
        <v>0</v>
      </c>
      <c r="Q22" s="25">
        <f>AIRTEL!Q11</f>
        <v>0</v>
      </c>
      <c r="R22" s="25">
        <f>AIRTEL!R11</f>
        <v>0</v>
      </c>
      <c r="S22" s="25">
        <f>AIRTEL!S11</f>
        <v>0</v>
      </c>
      <c r="T22" s="25">
        <f>AIRTEL!T11</f>
        <v>0</v>
      </c>
      <c r="U22" s="25">
        <f>AIRTEL!U11</f>
        <v>0</v>
      </c>
      <c r="V22" s="25">
        <f>AIRTEL!V11</f>
        <v>0</v>
      </c>
      <c r="W22" s="12">
        <f>AIRTEL!W11</f>
        <v>940.99600000000009</v>
      </c>
      <c r="X22" s="12">
        <f>AIRTEL!X11</f>
        <v>1006.72</v>
      </c>
      <c r="Y22" s="12">
        <f>AIRTEL!Y11</f>
        <v>1046.981</v>
      </c>
      <c r="Z22" s="12">
        <f>AIRTEL!Z11</f>
        <v>1271.0920000000001</v>
      </c>
      <c r="AA22" s="12">
        <f>AIRTEL!AA11</f>
        <v>1192.8820000000003</v>
      </c>
      <c r="AB22" s="12">
        <f>AIRTEL!AB11</f>
        <v>1236.8969999999999</v>
      </c>
      <c r="AC22" s="12">
        <f>AIRTEL!AC11</f>
        <v>1540.2500000000002</v>
      </c>
      <c r="AD22" s="12">
        <f>AIRTEL!AD11</f>
        <v>1723.7589999999998</v>
      </c>
      <c r="AE22" s="12">
        <f>AIRTEL!AE11</f>
        <v>2134.8729999999996</v>
      </c>
      <c r="AF22" s="12">
        <f>AIRTEL!AF11</f>
        <v>2519.3159999999998</v>
      </c>
      <c r="AG22" s="12">
        <f>AIRTEL!AG11</f>
        <v>3105.5169999999998</v>
      </c>
      <c r="AH22" s="12">
        <f>AIRTEL!AH11</f>
        <v>3441.9610000000002</v>
      </c>
      <c r="AI22" s="12">
        <f>AIRTEL!AI11</f>
        <v>3763.8210141779446</v>
      </c>
      <c r="AJ22" s="12">
        <f>AIRTEL!AJ11</f>
        <v>4063.9183070410145</v>
      </c>
      <c r="AK22" s="12">
        <f>AIRTEL!AK11</f>
        <v>4267.0121510384106</v>
      </c>
      <c r="AL22" s="12">
        <f>AIRTEL!AL11</f>
        <v>0</v>
      </c>
      <c r="AN22" s="108">
        <f>AIRTEL!AN11</f>
        <v>0</v>
      </c>
      <c r="AO22" s="108">
        <f>AIRTEL!AO11</f>
        <v>0</v>
      </c>
      <c r="AP22" s="108">
        <f>AIRTEL!AP11</f>
        <v>0</v>
      </c>
      <c r="AQ22" s="108">
        <f>AIRTEL!AQ11</f>
        <v>3324.7930000000001</v>
      </c>
      <c r="AS22" s="108">
        <f>AIRTEL!AS11</f>
        <v>3970.0290000000005</v>
      </c>
      <c r="AT22" s="108">
        <f>AIRTEL!AT11</f>
        <v>6377.9479999999994</v>
      </c>
      <c r="AU22" s="108">
        <f>AIRTEL!AU11</f>
        <v>10311.299014177945</v>
      </c>
      <c r="AV22" s="108">
        <f>AIRTEL!AV11</f>
        <v>8330.9304580794251</v>
      </c>
      <c r="AX22" s="108">
        <f>AIRTEL!AX11</f>
        <v>3324.7930000000001</v>
      </c>
      <c r="AY22" s="108">
        <f>AIRTEL!AY11</f>
        <v>28990.20647225737</v>
      </c>
    </row>
    <row r="23" spans="2:51" x14ac:dyDescent="0.25">
      <c r="B23" s="1" t="s">
        <v>0</v>
      </c>
      <c r="C23" s="25">
        <f>MTN!C11</f>
        <v>0</v>
      </c>
      <c r="D23" s="25">
        <f>MTN!D11</f>
        <v>0</v>
      </c>
      <c r="E23" s="25">
        <f>MTN!E11</f>
        <v>0</v>
      </c>
      <c r="F23" s="25">
        <f>MTN!F11</f>
        <v>0</v>
      </c>
      <c r="G23" s="25">
        <f>MTN!G11</f>
        <v>0</v>
      </c>
      <c r="H23" s="25">
        <f>MTN!H11</f>
        <v>0</v>
      </c>
      <c r="I23" s="25">
        <f>MTN!I11</f>
        <v>0</v>
      </c>
      <c r="J23" s="25">
        <f>MTN!J11</f>
        <v>0</v>
      </c>
      <c r="K23" s="25">
        <f>MTN!K11</f>
        <v>0</v>
      </c>
      <c r="L23" s="25">
        <f>MTN!L11</f>
        <v>0</v>
      </c>
      <c r="M23" s="25">
        <f>MTN!M11</f>
        <v>0</v>
      </c>
      <c r="N23" s="25">
        <f>MTN!N11</f>
        <v>0</v>
      </c>
      <c r="O23" s="25">
        <f>MTN!O11</f>
        <v>0</v>
      </c>
      <c r="P23" s="25">
        <f>MTN!P11</f>
        <v>0</v>
      </c>
      <c r="Q23" s="25">
        <f>MTN!Q11</f>
        <v>0</v>
      </c>
      <c r="R23" s="25">
        <f>MTN!R11</f>
        <v>0</v>
      </c>
      <c r="S23" s="25">
        <f>MTN!S11</f>
        <v>0</v>
      </c>
      <c r="T23" s="25">
        <f>MTN!T11</f>
        <v>0</v>
      </c>
      <c r="U23" s="25">
        <f>MTN!U11</f>
        <v>0</v>
      </c>
      <c r="V23" s="25">
        <f>MTN!V11</f>
        <v>0</v>
      </c>
      <c r="W23" s="12">
        <f>MTN!W11</f>
        <v>7254.0680000000011</v>
      </c>
      <c r="X23" s="12">
        <f>MTN!X11</f>
        <v>8979.0190000000002</v>
      </c>
      <c r="Y23" s="12">
        <f>MTN!Y11</f>
        <v>10411.776</v>
      </c>
      <c r="Z23" s="12">
        <f>MTN!Z11</f>
        <v>14840.879000000001</v>
      </c>
      <c r="AA23" s="12">
        <f>MTN!AA11</f>
        <v>16297.235000000001</v>
      </c>
      <c r="AB23" s="12">
        <f>MTN!AB11</f>
        <v>17354.903000000002</v>
      </c>
      <c r="AC23" s="12">
        <f>MTN!AC11</f>
        <v>21827.562999999998</v>
      </c>
      <c r="AD23" s="12">
        <f>MTN!AD11</f>
        <v>23284.571</v>
      </c>
      <c r="AE23" s="12">
        <f>MTN!AE11</f>
        <v>26194.955999999998</v>
      </c>
      <c r="AF23" s="12">
        <f>MTN!AF11</f>
        <v>26673.235000000001</v>
      </c>
      <c r="AG23" s="12">
        <f>MTN!AG11</f>
        <v>28900.504000000001</v>
      </c>
      <c r="AH23" s="12">
        <f>MTN!AH11</f>
        <v>30025.988000000001</v>
      </c>
      <c r="AI23" s="12">
        <f>MTN!AI11</f>
        <v>30104.332999999999</v>
      </c>
      <c r="AJ23" s="12">
        <f>MTN!AJ11</f>
        <v>30101.019999999997</v>
      </c>
      <c r="AK23" s="12">
        <f>MTN!AK11</f>
        <v>30071.483</v>
      </c>
      <c r="AL23" s="12">
        <f>MTN!AL11</f>
        <v>0</v>
      </c>
      <c r="AN23" s="108">
        <f>MTN!AN11</f>
        <v>0</v>
      </c>
      <c r="AO23" s="108">
        <f>MTN!AO11</f>
        <v>0</v>
      </c>
      <c r="AP23" s="108">
        <f>MTN!AP11</f>
        <v>0</v>
      </c>
      <c r="AQ23" s="108">
        <f>MTN!AQ11</f>
        <v>34231.673999999999</v>
      </c>
      <c r="AS23" s="108">
        <f>MTN!AS11</f>
        <v>55479.701000000001</v>
      </c>
      <c r="AT23" s="108">
        <f>MTN!AT11</f>
        <v>76152.762000000002</v>
      </c>
      <c r="AU23" s="108">
        <f>MTN!AU11</f>
        <v>89030.824999999997</v>
      </c>
      <c r="AV23" s="108">
        <f>MTN!AV11</f>
        <v>60172.502999999997</v>
      </c>
      <c r="AX23" s="108">
        <f>MTN!AX11</f>
        <v>34231.673999999999</v>
      </c>
      <c r="AY23" s="108">
        <f>MTN!AY11</f>
        <v>280835.79099999997</v>
      </c>
    </row>
    <row r="24" spans="2:51" x14ac:dyDescent="0.25">
      <c r="B24" s="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2:51" x14ac:dyDescent="0.25">
      <c r="B25" s="3" t="s">
        <v>67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2:51" x14ac:dyDescent="0.25">
      <c r="B26" s="1" t="s">
        <v>6</v>
      </c>
      <c r="C26" s="25">
        <f>IF(ISERROR(C22/C$21),0,C22/C$21)</f>
        <v>0</v>
      </c>
      <c r="D26" s="25">
        <f t="shared" ref="D26:Z26" si="109">IF(ISERROR(D22/D$21),0,D22/D$21)</f>
        <v>0</v>
      </c>
      <c r="E26" s="25">
        <f t="shared" si="109"/>
        <v>0</v>
      </c>
      <c r="F26" s="25">
        <f t="shared" si="109"/>
        <v>0</v>
      </c>
      <c r="G26" s="25">
        <f t="shared" si="109"/>
        <v>0</v>
      </c>
      <c r="H26" s="25">
        <f t="shared" si="109"/>
        <v>0</v>
      </c>
      <c r="I26" s="25">
        <f t="shared" si="109"/>
        <v>0</v>
      </c>
      <c r="J26" s="25">
        <f t="shared" si="109"/>
        <v>0</v>
      </c>
      <c r="K26" s="25">
        <f t="shared" si="109"/>
        <v>0</v>
      </c>
      <c r="L26" s="25">
        <f t="shared" si="109"/>
        <v>0</v>
      </c>
      <c r="M26" s="25">
        <f t="shared" si="109"/>
        <v>0</v>
      </c>
      <c r="N26" s="25">
        <f t="shared" si="109"/>
        <v>0</v>
      </c>
      <c r="O26" s="25">
        <f t="shared" si="109"/>
        <v>0</v>
      </c>
      <c r="P26" s="25">
        <f t="shared" si="109"/>
        <v>0</v>
      </c>
      <c r="Q26" s="25">
        <f t="shared" si="109"/>
        <v>0</v>
      </c>
      <c r="R26" s="25">
        <f t="shared" si="109"/>
        <v>0</v>
      </c>
      <c r="S26" s="25">
        <f t="shared" si="109"/>
        <v>0</v>
      </c>
      <c r="T26" s="25">
        <f t="shared" si="109"/>
        <v>0</v>
      </c>
      <c r="U26" s="25">
        <f t="shared" si="109"/>
        <v>0</v>
      </c>
      <c r="V26" s="25">
        <f t="shared" si="109"/>
        <v>0</v>
      </c>
      <c r="W26" s="21">
        <f t="shared" si="109"/>
        <v>0.11482472864153347</v>
      </c>
      <c r="X26" s="21">
        <f t="shared" si="109"/>
        <v>0.10081577337440925</v>
      </c>
      <c r="Y26" s="21">
        <f t="shared" si="109"/>
        <v>9.1369508926666301E-2</v>
      </c>
      <c r="Z26" s="21">
        <f t="shared" si="109"/>
        <v>7.8891154905877128E-2</v>
      </c>
      <c r="AA26" s="21">
        <f t="shared" ref="AA26:AL26" si="110">IF(ISERROR(AA22/AA$21),0,AA22/AA$21)</f>
        <v>6.8203202986006337E-2</v>
      </c>
      <c r="AB26" s="21">
        <f t="shared" si="110"/>
        <v>6.6529168773330163E-2</v>
      </c>
      <c r="AC26" s="21">
        <f t="shared" si="110"/>
        <v>6.591331418134852E-2</v>
      </c>
      <c r="AD26" s="21">
        <f t="shared" si="110"/>
        <v>6.8927393392521602E-2</v>
      </c>
      <c r="AE26" s="21">
        <f t="shared" si="110"/>
        <v>7.5357779250979584E-2</v>
      </c>
      <c r="AF26" s="21">
        <f t="shared" si="110"/>
        <v>8.6299960561857028E-2</v>
      </c>
      <c r="AG26" s="21">
        <f t="shared" si="110"/>
        <v>9.702914960906886E-2</v>
      </c>
      <c r="AH26" s="21">
        <f t="shared" si="110"/>
        <v>0.10284349961212144</v>
      </c>
      <c r="AI26" s="21">
        <f t="shared" si="110"/>
        <v>0.11113156662162124</v>
      </c>
      <c r="AJ26" s="21">
        <f t="shared" si="110"/>
        <v>0.11894996766914948</v>
      </c>
      <c r="AK26" s="21">
        <f t="shared" si="110"/>
        <v>0.12426322505601629</v>
      </c>
      <c r="AL26" s="21">
        <f t="shared" si="110"/>
        <v>0</v>
      </c>
      <c r="AN26" s="21">
        <f>IF(ISERROR(AN22/AN$21),0,AN22/AN$21)</f>
        <v>0</v>
      </c>
      <c r="AO26" s="21">
        <f t="shared" ref="AO26:AQ26" si="111">IF(ISERROR(AO22/AO$21),0,AO22/AO$21)</f>
        <v>0</v>
      </c>
      <c r="AP26" s="21">
        <f t="shared" si="111"/>
        <v>0</v>
      </c>
      <c r="AQ26" s="21">
        <f t="shared" si="111"/>
        <v>8.852784262161828E-2</v>
      </c>
      <c r="AS26" s="21">
        <f>IF(ISERROR(AS22/AS$21),0,AS22/AS$21)</f>
        <v>6.6779596812298392E-2</v>
      </c>
      <c r="AT26" s="21">
        <f t="shared" ref="AT26:AV26" si="112">IF(ISERROR(AT22/AT$21),0,AT22/AT$21)</f>
        <v>7.7279693825486287E-2</v>
      </c>
      <c r="AU26" s="21">
        <f t="shared" si="112"/>
        <v>0.10379583803449112</v>
      </c>
      <c r="AV26" s="21">
        <f t="shared" si="112"/>
        <v>0.12161332706305189</v>
      </c>
      <c r="AX26" s="21">
        <f t="shared" ref="AX26:AY26" si="113">IF(ISERROR(AX22/AX$21),0,AX22/AX$21)</f>
        <v>8.852784262161828E-2</v>
      </c>
      <c r="AY26" s="21">
        <f t="shared" si="113"/>
        <v>9.356931538597961E-2</v>
      </c>
    </row>
    <row r="27" spans="2:51" x14ac:dyDescent="0.25">
      <c r="B27" s="1" t="str">
        <f>B23</f>
        <v>MTN</v>
      </c>
      <c r="C27" s="25">
        <f>IF(ISERROR(C23/C$21),0,C23/C$21)</f>
        <v>0</v>
      </c>
      <c r="D27" s="25">
        <f t="shared" ref="D27:Z27" si="114">IF(ISERROR(D23/D$21),0,D23/D$21)</f>
        <v>0</v>
      </c>
      <c r="E27" s="25">
        <f t="shared" si="114"/>
        <v>0</v>
      </c>
      <c r="F27" s="25">
        <f t="shared" si="114"/>
        <v>0</v>
      </c>
      <c r="G27" s="25">
        <f t="shared" si="114"/>
        <v>0</v>
      </c>
      <c r="H27" s="25">
        <f t="shared" si="114"/>
        <v>0</v>
      </c>
      <c r="I27" s="25">
        <f t="shared" si="114"/>
        <v>0</v>
      </c>
      <c r="J27" s="25">
        <f t="shared" si="114"/>
        <v>0</v>
      </c>
      <c r="K27" s="25">
        <f t="shared" si="114"/>
        <v>0</v>
      </c>
      <c r="L27" s="25">
        <f t="shared" si="114"/>
        <v>0</v>
      </c>
      <c r="M27" s="25">
        <f t="shared" si="114"/>
        <v>0</v>
      </c>
      <c r="N27" s="25">
        <f t="shared" si="114"/>
        <v>0</v>
      </c>
      <c r="O27" s="25">
        <f t="shared" si="114"/>
        <v>0</v>
      </c>
      <c r="P27" s="25">
        <f t="shared" si="114"/>
        <v>0</v>
      </c>
      <c r="Q27" s="25">
        <f t="shared" si="114"/>
        <v>0</v>
      </c>
      <c r="R27" s="25">
        <f t="shared" si="114"/>
        <v>0</v>
      </c>
      <c r="S27" s="25">
        <f t="shared" si="114"/>
        <v>0</v>
      </c>
      <c r="T27" s="25">
        <f t="shared" si="114"/>
        <v>0</v>
      </c>
      <c r="U27" s="25">
        <f t="shared" si="114"/>
        <v>0</v>
      </c>
      <c r="V27" s="25">
        <f t="shared" si="114"/>
        <v>0</v>
      </c>
      <c r="W27" s="21">
        <f t="shared" si="114"/>
        <v>0.88517527135846641</v>
      </c>
      <c r="X27" s="21">
        <f t="shared" si="114"/>
        <v>0.89918422662559083</v>
      </c>
      <c r="Y27" s="21">
        <f t="shared" si="114"/>
        <v>0.90863049107333371</v>
      </c>
      <c r="Z27" s="21">
        <f t="shared" si="114"/>
        <v>0.92110884509412283</v>
      </c>
      <c r="AA27" s="21">
        <f t="shared" ref="AA27:AL27" si="115">IF(ISERROR(AA23/AA$21),0,AA23/AA$21)</f>
        <v>0.93179679701399365</v>
      </c>
      <c r="AB27" s="21">
        <f t="shared" si="115"/>
        <v>0.93347083122666974</v>
      </c>
      <c r="AC27" s="21">
        <f t="shared" si="115"/>
        <v>0.93408668581865151</v>
      </c>
      <c r="AD27" s="21">
        <f t="shared" si="115"/>
        <v>0.93107260660747848</v>
      </c>
      <c r="AE27" s="21">
        <f t="shared" si="115"/>
        <v>0.92464222074902036</v>
      </c>
      <c r="AF27" s="21">
        <f t="shared" si="115"/>
        <v>0.91370003943814304</v>
      </c>
      <c r="AG27" s="21">
        <f t="shared" si="115"/>
        <v>0.90297085039093117</v>
      </c>
      <c r="AH27" s="21">
        <f t="shared" si="115"/>
        <v>0.89715650038787853</v>
      </c>
      <c r="AI27" s="21">
        <f t="shared" si="115"/>
        <v>0.88886843337837884</v>
      </c>
      <c r="AJ27" s="21">
        <f t="shared" si="115"/>
        <v>0.88105003233085055</v>
      </c>
      <c r="AK27" s="21">
        <f t="shared" si="115"/>
        <v>0.87573677494398361</v>
      </c>
      <c r="AL27" s="21">
        <f t="shared" si="115"/>
        <v>0</v>
      </c>
      <c r="AN27" s="21">
        <f>IF(ISERROR(AN23/AN$21),0,AN23/AN$21)</f>
        <v>0</v>
      </c>
      <c r="AO27" s="21">
        <f t="shared" ref="AO27:AQ27" si="116">IF(ISERROR(AO23/AO$21),0,AO23/AO$21)</f>
        <v>0</v>
      </c>
      <c r="AP27" s="21">
        <f t="shared" si="116"/>
        <v>0</v>
      </c>
      <c r="AQ27" s="21">
        <f t="shared" si="116"/>
        <v>0.91147215737838183</v>
      </c>
      <c r="AS27" s="21">
        <f>IF(ISERROR(AS23/AS$21),0,AS23/AS$21)</f>
        <v>0.93322040318770161</v>
      </c>
      <c r="AT27" s="21">
        <f t="shared" ref="AT27:AV27" si="117">IF(ISERROR(AT23/AT$21),0,AT23/AT$21)</f>
        <v>0.92272030617451362</v>
      </c>
      <c r="AU27" s="21">
        <f t="shared" si="117"/>
        <v>0.89620416196550889</v>
      </c>
      <c r="AV27" s="21">
        <f t="shared" si="117"/>
        <v>0.87838667293694805</v>
      </c>
      <c r="AX27" s="21">
        <f t="shared" ref="AX27:AY27" si="118">IF(ISERROR(AX23/AX$21),0,AX23/AX$21)</f>
        <v>0.91147215737838183</v>
      </c>
      <c r="AY27" s="21">
        <f t="shared" si="118"/>
        <v>0.90643068461402032</v>
      </c>
    </row>
    <row r="28" spans="2:51" x14ac:dyDescent="0.25">
      <c r="B28" s="3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2:51" x14ac:dyDescent="0.25">
      <c r="B29" s="22" t="s">
        <v>69</v>
      </c>
      <c r="C29" s="26">
        <f>C30+C31</f>
        <v>0</v>
      </c>
      <c r="D29" s="26">
        <f t="shared" ref="D29:Z29" si="119">D30+D31</f>
        <v>0</v>
      </c>
      <c r="E29" s="26">
        <f t="shared" si="119"/>
        <v>0</v>
      </c>
      <c r="F29" s="26">
        <f t="shared" si="119"/>
        <v>0</v>
      </c>
      <c r="G29" s="26">
        <f t="shared" si="119"/>
        <v>0</v>
      </c>
      <c r="H29" s="26">
        <f t="shared" si="119"/>
        <v>0</v>
      </c>
      <c r="I29" s="26">
        <f t="shared" si="119"/>
        <v>0</v>
      </c>
      <c r="J29" s="26">
        <f t="shared" si="119"/>
        <v>0</v>
      </c>
      <c r="K29" s="26">
        <f t="shared" si="119"/>
        <v>0</v>
      </c>
      <c r="L29" s="26">
        <f t="shared" si="119"/>
        <v>0</v>
      </c>
      <c r="M29" s="26">
        <f t="shared" si="119"/>
        <v>0</v>
      </c>
      <c r="N29" s="26">
        <f t="shared" si="119"/>
        <v>0</v>
      </c>
      <c r="O29" s="26">
        <f t="shared" si="119"/>
        <v>0</v>
      </c>
      <c r="P29" s="26">
        <f t="shared" si="119"/>
        <v>0</v>
      </c>
      <c r="Q29" s="26">
        <f t="shared" si="119"/>
        <v>0</v>
      </c>
      <c r="R29" s="26">
        <f t="shared" si="119"/>
        <v>0</v>
      </c>
      <c r="S29" s="26">
        <f t="shared" si="119"/>
        <v>0</v>
      </c>
      <c r="T29" s="26">
        <f t="shared" si="119"/>
        <v>0</v>
      </c>
      <c r="U29" s="26">
        <f t="shared" si="119"/>
        <v>0</v>
      </c>
      <c r="V29" s="26">
        <f t="shared" si="119"/>
        <v>0</v>
      </c>
      <c r="W29" s="14">
        <f t="shared" si="119"/>
        <v>1279.9090000000001</v>
      </c>
      <c r="X29" s="14">
        <f t="shared" si="119"/>
        <v>1573.43</v>
      </c>
      <c r="Y29" s="14">
        <f t="shared" si="119"/>
        <v>1801.4730000000002</v>
      </c>
      <c r="Z29" s="14">
        <f t="shared" si="119"/>
        <v>2544.5970000000002</v>
      </c>
      <c r="AA29" s="14">
        <f t="shared" ref="AA29:AL29" si="120">AA30+AA31</f>
        <v>2591.8229999999999</v>
      </c>
      <c r="AB29" s="14">
        <f t="shared" si="120"/>
        <v>2933.33</v>
      </c>
      <c r="AC29" s="14">
        <f t="shared" si="120"/>
        <v>3714.8510000000001</v>
      </c>
      <c r="AD29" s="14">
        <f t="shared" si="120"/>
        <v>4112.3270000000002</v>
      </c>
      <c r="AE29" s="14">
        <f t="shared" si="120"/>
        <v>4641.9539999999997</v>
      </c>
      <c r="AF29" s="14">
        <f t="shared" si="120"/>
        <v>4852.9759999999997</v>
      </c>
      <c r="AG29" s="14">
        <f t="shared" si="120"/>
        <v>5605.299</v>
      </c>
      <c r="AH29" s="14">
        <f t="shared" si="120"/>
        <v>5577.518</v>
      </c>
      <c r="AI29" s="14">
        <f t="shared" si="120"/>
        <v>5702.2639999999992</v>
      </c>
      <c r="AJ29" s="14">
        <f t="shared" si="120"/>
        <v>5684.5119999999997</v>
      </c>
      <c r="AK29" s="14">
        <f t="shared" si="120"/>
        <v>5668.7879999999996</v>
      </c>
      <c r="AL29" s="14">
        <f t="shared" si="120"/>
        <v>0</v>
      </c>
      <c r="AN29" s="110">
        <f>SUM(AN30:AN31)</f>
        <v>0</v>
      </c>
      <c r="AO29" s="110">
        <f t="shared" ref="AO29:AQ29" si="121">SUM(AO30:AO31)</f>
        <v>0</v>
      </c>
      <c r="AP29" s="110">
        <f t="shared" si="121"/>
        <v>1279.9090000000001</v>
      </c>
      <c r="AQ29" s="110">
        <f t="shared" si="121"/>
        <v>5919.5</v>
      </c>
      <c r="AS29" s="110">
        <f>SUM(AS30:AS31)</f>
        <v>9240.003999999999</v>
      </c>
      <c r="AT29" s="110">
        <f t="shared" ref="AT29" si="122">SUM(AT30:AT31)</f>
        <v>13607.257</v>
      </c>
      <c r="AU29" s="110">
        <f t="shared" ref="AU29" si="123">SUM(AU30:AU31)</f>
        <v>16885.081000000002</v>
      </c>
      <c r="AV29" s="110">
        <f t="shared" ref="AV29" si="124">SUM(AV30:AV31)</f>
        <v>11353.3</v>
      </c>
      <c r="AX29" s="110">
        <f t="shared" ref="AX29" si="125">SUM(AX30:AX31)</f>
        <v>7199.4090000000006</v>
      </c>
      <c r="AY29" s="110">
        <f t="shared" ref="AY29" si="126">SUM(AY30:AY31)</f>
        <v>51085.642</v>
      </c>
    </row>
    <row r="30" spans="2:51" x14ac:dyDescent="0.25">
      <c r="B30" s="1" t="str">
        <f>B26</f>
        <v>AIRTTEL</v>
      </c>
      <c r="C30" s="25">
        <f>AIRTEL!C14</f>
        <v>0</v>
      </c>
      <c r="D30" s="25">
        <f>AIRTEL!D14</f>
        <v>0</v>
      </c>
      <c r="E30" s="25">
        <f>AIRTEL!E14</f>
        <v>0</v>
      </c>
      <c r="F30" s="25">
        <f>AIRTEL!F14</f>
        <v>0</v>
      </c>
      <c r="G30" s="25">
        <f>AIRTEL!G14</f>
        <v>0</v>
      </c>
      <c r="H30" s="25">
        <f>AIRTEL!H14</f>
        <v>0</v>
      </c>
      <c r="I30" s="25">
        <f>AIRTEL!I14</f>
        <v>0</v>
      </c>
      <c r="J30" s="25">
        <f>AIRTEL!J14</f>
        <v>0</v>
      </c>
      <c r="K30" s="25">
        <f>AIRTEL!K14</f>
        <v>0</v>
      </c>
      <c r="L30" s="25">
        <f>AIRTEL!L14</f>
        <v>0</v>
      </c>
      <c r="M30" s="25">
        <f>AIRTEL!M14</f>
        <v>0</v>
      </c>
      <c r="N30" s="25">
        <f>AIRTEL!N14</f>
        <v>0</v>
      </c>
      <c r="O30" s="25">
        <f>AIRTEL!O14</f>
        <v>0</v>
      </c>
      <c r="P30" s="25">
        <f>AIRTEL!P14</f>
        <v>0</v>
      </c>
      <c r="Q30" s="25">
        <f>AIRTEL!Q14</f>
        <v>0</v>
      </c>
      <c r="R30" s="25">
        <f>AIRTEL!R14</f>
        <v>0</v>
      </c>
      <c r="S30" s="25">
        <f>AIRTEL!S14</f>
        <v>0</v>
      </c>
      <c r="T30" s="25">
        <f>AIRTEL!T14</f>
        <v>0</v>
      </c>
      <c r="U30" s="25">
        <f>AIRTEL!U14</f>
        <v>0</v>
      </c>
      <c r="V30" s="25">
        <f>AIRTEL!V14</f>
        <v>0</v>
      </c>
      <c r="W30" s="12">
        <f>AIRTEL!W14</f>
        <v>173.875</v>
      </c>
      <c r="X30" s="12">
        <f>AIRTEL!X14</f>
        <v>194.71</v>
      </c>
      <c r="Y30" s="12">
        <f>AIRTEL!Y14</f>
        <v>198.9</v>
      </c>
      <c r="Z30" s="12">
        <f>AIRTEL!Z14</f>
        <v>251</v>
      </c>
      <c r="AA30" s="12">
        <f>AIRTEL!AA14</f>
        <v>235.13399999999999</v>
      </c>
      <c r="AB30" s="12">
        <f>AIRTEL!AB14</f>
        <v>274.29399999999998</v>
      </c>
      <c r="AC30" s="12">
        <f>AIRTEL!AC14</f>
        <v>340.20400000000001</v>
      </c>
      <c r="AD30" s="12">
        <f>AIRTEL!AD14</f>
        <v>402.755</v>
      </c>
      <c r="AE30" s="12">
        <f>AIRTEL!AE14</f>
        <v>502.77100000000002</v>
      </c>
      <c r="AF30" s="12">
        <f>AIRTEL!AF14</f>
        <v>604.14200000000005</v>
      </c>
      <c r="AG30" s="12">
        <f>AIRTEL!AG14</f>
        <v>777.48099999999999</v>
      </c>
      <c r="AH30" s="12">
        <f>AIRTEL!AH14</f>
        <v>810.21</v>
      </c>
      <c r="AI30" s="12">
        <f>AIRTEL!AI14</f>
        <v>889.279</v>
      </c>
      <c r="AJ30" s="12">
        <f>AIRTEL!AJ14</f>
        <v>964.76400000000001</v>
      </c>
      <c r="AK30" s="12">
        <f>AIRTEL!AK14</f>
        <v>977</v>
      </c>
      <c r="AL30" s="12">
        <f>AIRTEL!AL14</f>
        <v>0</v>
      </c>
      <c r="AN30" s="108">
        <f>AIRTEL!AN14</f>
        <v>0</v>
      </c>
      <c r="AO30" s="108">
        <f>AIRTEL!AO14</f>
        <v>0</v>
      </c>
      <c r="AP30" s="108">
        <f>AIRTEL!AP14</f>
        <v>173.875</v>
      </c>
      <c r="AQ30" s="108">
        <f>AIRTEL!AQ14</f>
        <v>644.61</v>
      </c>
      <c r="AS30" s="108">
        <f>AIRTEL!AS14</f>
        <v>849.63200000000006</v>
      </c>
      <c r="AT30" s="108">
        <f>AIRTEL!AT14</f>
        <v>1509.6680000000001</v>
      </c>
      <c r="AU30" s="108">
        <f>AIRTEL!AU14</f>
        <v>2476.9700000000003</v>
      </c>
      <c r="AV30" s="108">
        <f>AIRTEL!AV14</f>
        <v>1941.7640000000001</v>
      </c>
      <c r="AX30" s="108">
        <f>AIRTEL!AX14</f>
        <v>818.48500000000001</v>
      </c>
      <c r="AY30" s="108">
        <f>AIRTEL!AY14</f>
        <v>6778.0340000000006</v>
      </c>
    </row>
    <row r="31" spans="2:51" x14ac:dyDescent="0.25">
      <c r="B31" s="1" t="str">
        <f>B27</f>
        <v>MTN</v>
      </c>
      <c r="C31" s="25">
        <f>MTN!C14</f>
        <v>0</v>
      </c>
      <c r="D31" s="25">
        <f>MTN!D14</f>
        <v>0</v>
      </c>
      <c r="E31" s="25">
        <f>MTN!E14</f>
        <v>0</v>
      </c>
      <c r="F31" s="25">
        <f>MTN!F14</f>
        <v>0</v>
      </c>
      <c r="G31" s="25">
        <f>MTN!G14</f>
        <v>0</v>
      </c>
      <c r="H31" s="25">
        <f>MTN!H14</f>
        <v>0</v>
      </c>
      <c r="I31" s="25">
        <f>MTN!I14</f>
        <v>0</v>
      </c>
      <c r="J31" s="25">
        <f>MTN!J14</f>
        <v>0</v>
      </c>
      <c r="K31" s="25">
        <f>MTN!K14</f>
        <v>0</v>
      </c>
      <c r="L31" s="25">
        <f>MTN!L14</f>
        <v>0</v>
      </c>
      <c r="M31" s="25">
        <f>MTN!M14</f>
        <v>0</v>
      </c>
      <c r="N31" s="25">
        <f>MTN!N14</f>
        <v>0</v>
      </c>
      <c r="O31" s="25">
        <f>MTN!O14</f>
        <v>0</v>
      </c>
      <c r="P31" s="25">
        <f>MTN!P14</f>
        <v>0</v>
      </c>
      <c r="Q31" s="25">
        <f>MTN!Q14</f>
        <v>0</v>
      </c>
      <c r="R31" s="25">
        <f>MTN!R14</f>
        <v>0</v>
      </c>
      <c r="S31" s="25">
        <f>MTN!S14</f>
        <v>0</v>
      </c>
      <c r="T31" s="25">
        <f>MTN!T14</f>
        <v>0</v>
      </c>
      <c r="U31" s="25">
        <f>MTN!U14</f>
        <v>0</v>
      </c>
      <c r="V31" s="25">
        <f>MTN!V14</f>
        <v>0</v>
      </c>
      <c r="W31" s="12">
        <f>MTN!W14</f>
        <v>1106.0340000000001</v>
      </c>
      <c r="X31" s="12">
        <f>MTN!X14</f>
        <v>1378.72</v>
      </c>
      <c r="Y31" s="12">
        <f>MTN!Y14</f>
        <v>1602.5730000000001</v>
      </c>
      <c r="Z31" s="12">
        <f>MTN!Z14</f>
        <v>2293.5970000000002</v>
      </c>
      <c r="AA31" s="12">
        <f>MTN!AA14</f>
        <v>2356.6889999999999</v>
      </c>
      <c r="AB31" s="12">
        <f>MTN!AB14</f>
        <v>2659.0360000000001</v>
      </c>
      <c r="AC31" s="12">
        <f>MTN!AC14</f>
        <v>3374.6469999999999</v>
      </c>
      <c r="AD31" s="12">
        <f>MTN!AD14</f>
        <v>3709.5720000000001</v>
      </c>
      <c r="AE31" s="12">
        <f>MTN!AE14</f>
        <v>4139.183</v>
      </c>
      <c r="AF31" s="12">
        <f>MTN!AF14</f>
        <v>4248.8339999999998</v>
      </c>
      <c r="AG31" s="12">
        <f>MTN!AG14</f>
        <v>4827.8180000000002</v>
      </c>
      <c r="AH31" s="12">
        <f>MTN!AH14</f>
        <v>4767.308</v>
      </c>
      <c r="AI31" s="12">
        <f>MTN!AI14</f>
        <v>4812.9849999999997</v>
      </c>
      <c r="AJ31" s="12">
        <f>MTN!AJ14</f>
        <v>4719.7479999999996</v>
      </c>
      <c r="AK31" s="12">
        <f>MTN!AK14</f>
        <v>4691.7879999999996</v>
      </c>
      <c r="AL31" s="12">
        <f>MTN!AL14</f>
        <v>0</v>
      </c>
      <c r="AN31" s="108">
        <f>MTN!AN14</f>
        <v>0</v>
      </c>
      <c r="AO31" s="108">
        <f>MTN!AO14</f>
        <v>0</v>
      </c>
      <c r="AP31" s="108">
        <f>MTN!AP14</f>
        <v>1106.0340000000001</v>
      </c>
      <c r="AQ31" s="108">
        <f>MTN!AQ14</f>
        <v>5274.89</v>
      </c>
      <c r="AS31" s="108">
        <f>MTN!AS14</f>
        <v>8390.3719999999994</v>
      </c>
      <c r="AT31" s="108">
        <f>MTN!AT14</f>
        <v>12097.589</v>
      </c>
      <c r="AU31" s="108">
        <f>MTN!AU14</f>
        <v>14408.111000000001</v>
      </c>
      <c r="AV31" s="108">
        <f>MTN!AV14</f>
        <v>9411.5360000000001</v>
      </c>
      <c r="AX31" s="108">
        <f>MTN!AX14</f>
        <v>6380.9240000000009</v>
      </c>
      <c r="AY31" s="108">
        <f>MTN!AY14</f>
        <v>44307.608</v>
      </c>
    </row>
    <row r="32" spans="2:51" x14ac:dyDescent="0.25">
      <c r="B32" s="3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2:51" x14ac:dyDescent="0.25">
      <c r="B33" s="3" t="s">
        <v>68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2:51" x14ac:dyDescent="0.25">
      <c r="B34" s="1" t="str">
        <f>+B26</f>
        <v>AIRTTEL</v>
      </c>
      <c r="C34" s="25">
        <f>IF(ISERROR(C30/C$29),0,C30/C$29)</f>
        <v>0</v>
      </c>
      <c r="D34" s="25">
        <f t="shared" ref="D34:Z34" si="127">IF(ISERROR(D30/D$29),0,D30/D$29)</f>
        <v>0</v>
      </c>
      <c r="E34" s="25">
        <f t="shared" si="127"/>
        <v>0</v>
      </c>
      <c r="F34" s="25">
        <f t="shared" si="127"/>
        <v>0</v>
      </c>
      <c r="G34" s="25">
        <f t="shared" si="127"/>
        <v>0</v>
      </c>
      <c r="H34" s="25">
        <f t="shared" si="127"/>
        <v>0</v>
      </c>
      <c r="I34" s="25">
        <f t="shared" si="127"/>
        <v>0</v>
      </c>
      <c r="J34" s="25">
        <f t="shared" si="127"/>
        <v>0</v>
      </c>
      <c r="K34" s="25">
        <f t="shared" si="127"/>
        <v>0</v>
      </c>
      <c r="L34" s="25">
        <f t="shared" si="127"/>
        <v>0</v>
      </c>
      <c r="M34" s="25">
        <f t="shared" si="127"/>
        <v>0</v>
      </c>
      <c r="N34" s="25">
        <f t="shared" si="127"/>
        <v>0</v>
      </c>
      <c r="O34" s="25">
        <f t="shared" si="127"/>
        <v>0</v>
      </c>
      <c r="P34" s="25">
        <f t="shared" si="127"/>
        <v>0</v>
      </c>
      <c r="Q34" s="25">
        <f t="shared" si="127"/>
        <v>0</v>
      </c>
      <c r="R34" s="25">
        <f t="shared" si="127"/>
        <v>0</v>
      </c>
      <c r="S34" s="25">
        <f t="shared" si="127"/>
        <v>0</v>
      </c>
      <c r="T34" s="25">
        <f t="shared" si="127"/>
        <v>0</v>
      </c>
      <c r="U34" s="25">
        <f t="shared" si="127"/>
        <v>0</v>
      </c>
      <c r="V34" s="25">
        <f t="shared" si="127"/>
        <v>0</v>
      </c>
      <c r="W34" s="21">
        <f t="shared" si="127"/>
        <v>0.13584950180051861</v>
      </c>
      <c r="X34" s="21">
        <f t="shared" si="127"/>
        <v>0.12374875272493852</v>
      </c>
      <c r="Y34" s="21">
        <f t="shared" si="127"/>
        <v>0.11040964810463437</v>
      </c>
      <c r="Z34" s="21">
        <f t="shared" si="127"/>
        <v>9.8640374094601219E-2</v>
      </c>
      <c r="AA34" s="21">
        <f t="shared" ref="AA34:AL34" si="128">IF(ISERROR(AA30/AA$29),0,AA30/AA$29)</f>
        <v>9.0721472878356274E-2</v>
      </c>
      <c r="AB34" s="21">
        <f t="shared" si="128"/>
        <v>9.3509424442527772E-2</v>
      </c>
      <c r="AC34" s="21">
        <f t="shared" si="128"/>
        <v>9.1579446928019448E-2</v>
      </c>
      <c r="AD34" s="21">
        <f t="shared" si="128"/>
        <v>9.7938466469227756E-2</v>
      </c>
      <c r="AE34" s="21">
        <f t="shared" si="128"/>
        <v>0.10831020729632393</v>
      </c>
      <c r="AF34" s="21">
        <f t="shared" si="128"/>
        <v>0.12448897336397297</v>
      </c>
      <c r="AG34" s="21">
        <f t="shared" si="128"/>
        <v>0.13870464358814757</v>
      </c>
      <c r="AH34" s="21">
        <f t="shared" si="128"/>
        <v>0.14526353836957587</v>
      </c>
      <c r="AI34" s="21">
        <f t="shared" si="128"/>
        <v>0.15595191664223196</v>
      </c>
      <c r="AJ34" s="21">
        <f t="shared" si="128"/>
        <v>0.16971799866021922</v>
      </c>
      <c r="AK34" s="21">
        <f t="shared" si="128"/>
        <v>0.17234724600743581</v>
      </c>
      <c r="AL34" s="21">
        <f t="shared" si="128"/>
        <v>0</v>
      </c>
      <c r="AN34" s="21">
        <f>IF(ISERROR(AN30/AN$29),0,AN30/AN$29)</f>
        <v>0</v>
      </c>
      <c r="AO34" s="21">
        <f t="shared" ref="AO34:AQ34" si="129">IF(ISERROR(AO30/AO$29),0,AO30/AO$29)</f>
        <v>0</v>
      </c>
      <c r="AP34" s="21">
        <f t="shared" si="129"/>
        <v>0.13584950180051861</v>
      </c>
      <c r="AQ34" s="21">
        <f t="shared" si="129"/>
        <v>0.10889602162344793</v>
      </c>
      <c r="AS34" s="21">
        <f>IF(ISERROR(AS30/AS$29),0,AS30/AS$29)</f>
        <v>9.1951475345681682E-2</v>
      </c>
      <c r="AT34" s="21">
        <f t="shared" ref="AT34:AV34" si="130">IF(ISERROR(AT30/AT$29),0,AT30/AT$29)</f>
        <v>0.11094579899534492</v>
      </c>
      <c r="AU34" s="21">
        <f t="shared" si="130"/>
        <v>0.14669577243958734</v>
      </c>
      <c r="AV34" s="21">
        <f t="shared" si="130"/>
        <v>0.17103080161715098</v>
      </c>
      <c r="AX34" s="21">
        <f t="shared" ref="AX34:AY34" si="131">IF(ISERROR(AX30/AX$29),0,AX30/AX$29)</f>
        <v>0.11368780409614178</v>
      </c>
      <c r="AY34" s="21">
        <f t="shared" si="131"/>
        <v>0.13267982420579152</v>
      </c>
    </row>
    <row r="35" spans="2:51" x14ac:dyDescent="0.25">
      <c r="B35" s="1" t="str">
        <f>B31</f>
        <v>MTN</v>
      </c>
      <c r="C35" s="25">
        <f>IF(ISERROR(C31/C$29),0,C31/C$29)</f>
        <v>0</v>
      </c>
      <c r="D35" s="25">
        <f t="shared" ref="D35:Z35" si="132">IF(ISERROR(D31/D$29),0,D31/D$29)</f>
        <v>0</v>
      </c>
      <c r="E35" s="25">
        <f t="shared" si="132"/>
        <v>0</v>
      </c>
      <c r="F35" s="25">
        <f t="shared" si="132"/>
        <v>0</v>
      </c>
      <c r="G35" s="25">
        <f t="shared" si="132"/>
        <v>0</v>
      </c>
      <c r="H35" s="25">
        <f t="shared" si="132"/>
        <v>0</v>
      </c>
      <c r="I35" s="25">
        <f t="shared" si="132"/>
        <v>0</v>
      </c>
      <c r="J35" s="25">
        <f t="shared" si="132"/>
        <v>0</v>
      </c>
      <c r="K35" s="25">
        <f t="shared" si="132"/>
        <v>0</v>
      </c>
      <c r="L35" s="25">
        <f t="shared" si="132"/>
        <v>0</v>
      </c>
      <c r="M35" s="25">
        <f t="shared" si="132"/>
        <v>0</v>
      </c>
      <c r="N35" s="25">
        <f t="shared" si="132"/>
        <v>0</v>
      </c>
      <c r="O35" s="25">
        <f t="shared" si="132"/>
        <v>0</v>
      </c>
      <c r="P35" s="25">
        <f t="shared" si="132"/>
        <v>0</v>
      </c>
      <c r="Q35" s="25">
        <f t="shared" si="132"/>
        <v>0</v>
      </c>
      <c r="R35" s="25">
        <f t="shared" si="132"/>
        <v>0</v>
      </c>
      <c r="S35" s="25">
        <f t="shared" si="132"/>
        <v>0</v>
      </c>
      <c r="T35" s="25">
        <f t="shared" si="132"/>
        <v>0</v>
      </c>
      <c r="U35" s="25">
        <f t="shared" si="132"/>
        <v>0</v>
      </c>
      <c r="V35" s="25">
        <f t="shared" si="132"/>
        <v>0</v>
      </c>
      <c r="W35" s="21">
        <f t="shared" si="132"/>
        <v>0.86415049819948142</v>
      </c>
      <c r="X35" s="21">
        <f t="shared" si="132"/>
        <v>0.87625124727506143</v>
      </c>
      <c r="Y35" s="21">
        <f t="shared" si="132"/>
        <v>0.88959035189536562</v>
      </c>
      <c r="Z35" s="21">
        <f t="shared" si="132"/>
        <v>0.90135962590539875</v>
      </c>
      <c r="AA35" s="21">
        <f t="shared" ref="AA35:AL35" si="133">IF(ISERROR(AA31/AA$29),0,AA31/AA$29)</f>
        <v>0.9092785271216437</v>
      </c>
      <c r="AB35" s="21">
        <f t="shared" si="133"/>
        <v>0.90649057555747226</v>
      </c>
      <c r="AC35" s="21">
        <f t="shared" si="133"/>
        <v>0.90842055307198055</v>
      </c>
      <c r="AD35" s="21">
        <f t="shared" si="133"/>
        <v>0.90206153353077223</v>
      </c>
      <c r="AE35" s="21">
        <f t="shared" si="133"/>
        <v>0.8916897927036761</v>
      </c>
      <c r="AF35" s="21">
        <f t="shared" si="133"/>
        <v>0.87551102663602709</v>
      </c>
      <c r="AG35" s="21">
        <f t="shared" si="133"/>
        <v>0.86129535641185251</v>
      </c>
      <c r="AH35" s="21">
        <f t="shared" si="133"/>
        <v>0.85473646163042416</v>
      </c>
      <c r="AI35" s="21">
        <f t="shared" si="133"/>
        <v>0.84404808335776815</v>
      </c>
      <c r="AJ35" s="21">
        <f t="shared" si="133"/>
        <v>0.83028200133978081</v>
      </c>
      <c r="AK35" s="21">
        <f t="shared" si="133"/>
        <v>0.82765275399256422</v>
      </c>
      <c r="AL35" s="21">
        <f t="shared" si="133"/>
        <v>0</v>
      </c>
      <c r="AN35" s="21">
        <f>IF(ISERROR(AN31/AN$29),0,AN31/AN$29)</f>
        <v>0</v>
      </c>
      <c r="AO35" s="21">
        <f t="shared" ref="AO35:AQ35" si="134">IF(ISERROR(AO31/AO$29),0,AO31/AO$29)</f>
        <v>0</v>
      </c>
      <c r="AP35" s="21">
        <f t="shared" si="134"/>
        <v>0.86415049819948142</v>
      </c>
      <c r="AQ35" s="21">
        <f t="shared" si="134"/>
        <v>0.89110397837655209</v>
      </c>
      <c r="AS35" s="21">
        <f>IF(ISERROR(AS31/AS$29),0,AS31/AS$29)</f>
        <v>0.9080485246543184</v>
      </c>
      <c r="AT35" s="21">
        <f t="shared" ref="AT35:AV35" si="135">IF(ISERROR(AT31/AT$29),0,AT31/AT$29)</f>
        <v>0.88905420100465515</v>
      </c>
      <c r="AU35" s="21">
        <f t="shared" si="135"/>
        <v>0.85330422756041258</v>
      </c>
      <c r="AV35" s="21">
        <f t="shared" si="135"/>
        <v>0.8289691983828491</v>
      </c>
      <c r="AX35" s="21">
        <f t="shared" ref="AX35:AY35" si="136">IF(ISERROR(AX31/AX$29),0,AX31/AX$29)</f>
        <v>0.88631219590385824</v>
      </c>
      <c r="AY35" s="21">
        <f t="shared" si="136"/>
        <v>0.8673201757942085</v>
      </c>
    </row>
    <row r="36" spans="2:51" x14ac:dyDescent="0.25">
      <c r="B36" s="3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2:51" x14ac:dyDescent="0.25">
      <c r="B37" s="1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2:51" x14ac:dyDescent="0.25">
      <c r="B38" s="4" t="s">
        <v>82</v>
      </c>
      <c r="C38" s="26">
        <f>C39+C40</f>
        <v>0</v>
      </c>
      <c r="D38" s="26">
        <f t="shared" ref="D38:Z38" si="137">D39+D40</f>
        <v>0</v>
      </c>
      <c r="E38" s="26">
        <f t="shared" si="137"/>
        <v>0</v>
      </c>
      <c r="F38" s="26">
        <f t="shared" si="137"/>
        <v>0</v>
      </c>
      <c r="G38" s="26">
        <f t="shared" si="137"/>
        <v>0</v>
      </c>
      <c r="H38" s="26">
        <f t="shared" si="137"/>
        <v>0</v>
      </c>
      <c r="I38" s="26">
        <f t="shared" si="137"/>
        <v>0</v>
      </c>
      <c r="J38" s="26">
        <f t="shared" si="137"/>
        <v>0</v>
      </c>
      <c r="K38" s="26">
        <f t="shared" si="137"/>
        <v>0</v>
      </c>
      <c r="L38" s="26">
        <f t="shared" si="137"/>
        <v>0</v>
      </c>
      <c r="M38" s="26">
        <f t="shared" si="137"/>
        <v>0</v>
      </c>
      <c r="N38" s="26">
        <f t="shared" si="137"/>
        <v>0</v>
      </c>
      <c r="O38" s="26">
        <f t="shared" si="137"/>
        <v>0</v>
      </c>
      <c r="P38" s="26">
        <f t="shared" si="137"/>
        <v>0</v>
      </c>
      <c r="Q38" s="26">
        <f t="shared" si="137"/>
        <v>0</v>
      </c>
      <c r="R38" s="26">
        <f t="shared" si="137"/>
        <v>0</v>
      </c>
      <c r="S38" s="26">
        <f t="shared" si="137"/>
        <v>0</v>
      </c>
      <c r="T38" s="26">
        <f t="shared" si="137"/>
        <v>0</v>
      </c>
      <c r="U38" s="26">
        <f t="shared" si="137"/>
        <v>0</v>
      </c>
      <c r="V38" s="26">
        <f t="shared" si="137"/>
        <v>0</v>
      </c>
      <c r="W38" s="14">
        <f t="shared" si="137"/>
        <v>891.1049999999999</v>
      </c>
      <c r="X38" s="14">
        <f t="shared" si="137"/>
        <v>1190.7600000000002</v>
      </c>
      <c r="Y38" s="14">
        <f t="shared" si="137"/>
        <v>1473.068</v>
      </c>
      <c r="Z38" s="14">
        <f t="shared" si="137"/>
        <v>2150.4760000000001</v>
      </c>
      <c r="AA38" s="14">
        <f t="shared" ref="AA38:AL38" si="138">AA39+AA40</f>
        <v>2464.058</v>
      </c>
      <c r="AB38" s="14">
        <f t="shared" si="138"/>
        <v>2779.8989999999999</v>
      </c>
      <c r="AC38" s="14">
        <f t="shared" si="138"/>
        <v>3585.6790000000001</v>
      </c>
      <c r="AD38" s="14">
        <f t="shared" si="138"/>
        <v>4010.9139999999998</v>
      </c>
      <c r="AE38" s="14">
        <f t="shared" si="138"/>
        <v>4572.2929999999997</v>
      </c>
      <c r="AF38" s="14">
        <f t="shared" si="138"/>
        <v>4795.3729999999996</v>
      </c>
      <c r="AG38" s="14">
        <f t="shared" si="138"/>
        <v>5433.9929999999995</v>
      </c>
      <c r="AH38" s="14">
        <f t="shared" si="138"/>
        <v>5468.9259999999995</v>
      </c>
      <c r="AI38" s="14">
        <f t="shared" si="138"/>
        <v>5607.0749999999998</v>
      </c>
      <c r="AJ38" s="14">
        <f t="shared" si="138"/>
        <v>5500.9590000000007</v>
      </c>
      <c r="AK38" s="14">
        <f t="shared" si="138"/>
        <v>5357.7790000000005</v>
      </c>
      <c r="AL38" s="14">
        <f t="shared" si="138"/>
        <v>0</v>
      </c>
      <c r="AN38" s="110">
        <f>SUM(AN39:AN40)</f>
        <v>0</v>
      </c>
      <c r="AO38" s="110">
        <f t="shared" ref="AO38:AQ38" si="139">SUM(AO39:AO40)</f>
        <v>0</v>
      </c>
      <c r="AP38" s="110">
        <f t="shared" si="139"/>
        <v>891.1049999999999</v>
      </c>
      <c r="AQ38" s="110">
        <f t="shared" si="139"/>
        <v>4814.304000000001</v>
      </c>
      <c r="AS38" s="110">
        <f>SUM(AS39:AS40)</f>
        <v>8829.6360000000004</v>
      </c>
      <c r="AT38" s="110">
        <f t="shared" ref="AT38" si="140">SUM(AT39:AT40)</f>
        <v>13378.58</v>
      </c>
      <c r="AU38" s="110">
        <f t="shared" ref="AU38" si="141">SUM(AU39:AU40)</f>
        <v>16509.993999999999</v>
      </c>
      <c r="AV38" s="110">
        <f t="shared" ref="AV38" si="142">SUM(AV39:AV40)</f>
        <v>10858.738000000001</v>
      </c>
      <c r="AX38" s="110">
        <f t="shared" ref="AX38" si="143">SUM(AX39:AX40)</f>
        <v>5705.4090000000006</v>
      </c>
      <c r="AY38" s="110">
        <f t="shared" ref="AY38" si="144">SUM(AY39:AY40)</f>
        <v>49576.947999999997</v>
      </c>
    </row>
    <row r="39" spans="2:51" x14ac:dyDescent="0.25">
      <c r="B39" s="1" t="str">
        <f>B34</f>
        <v>AIRTTEL</v>
      </c>
      <c r="C39" s="25">
        <f>AIRTEL!C15</f>
        <v>0</v>
      </c>
      <c r="D39" s="25">
        <f>AIRTEL!D15</f>
        <v>0</v>
      </c>
      <c r="E39" s="25">
        <f>AIRTEL!E15</f>
        <v>0</v>
      </c>
      <c r="F39" s="25">
        <f>AIRTEL!F15</f>
        <v>0</v>
      </c>
      <c r="G39" s="25">
        <f>AIRTEL!G15</f>
        <v>0</v>
      </c>
      <c r="H39" s="25">
        <f>AIRTEL!H15</f>
        <v>0</v>
      </c>
      <c r="I39" s="25">
        <f>AIRTEL!I15</f>
        <v>0</v>
      </c>
      <c r="J39" s="25">
        <f>AIRTEL!J15</f>
        <v>0</v>
      </c>
      <c r="K39" s="25">
        <f>AIRTEL!K15</f>
        <v>0</v>
      </c>
      <c r="L39" s="25">
        <f>AIRTEL!L15</f>
        <v>0</v>
      </c>
      <c r="M39" s="25">
        <f>AIRTEL!M15</f>
        <v>0</v>
      </c>
      <c r="N39" s="25">
        <f>AIRTEL!N15</f>
        <v>0</v>
      </c>
      <c r="O39" s="25">
        <f>AIRTEL!O15</f>
        <v>0</v>
      </c>
      <c r="P39" s="25">
        <f>AIRTEL!P15</f>
        <v>0</v>
      </c>
      <c r="Q39" s="25">
        <f>AIRTEL!Q15</f>
        <v>0</v>
      </c>
      <c r="R39" s="25">
        <f>AIRTEL!R15</f>
        <v>0</v>
      </c>
      <c r="S39" s="25">
        <f>AIRTEL!S15</f>
        <v>0</v>
      </c>
      <c r="T39" s="25">
        <f>AIRTEL!T15</f>
        <v>0</v>
      </c>
      <c r="U39" s="25">
        <f>AIRTEL!U15</f>
        <v>0</v>
      </c>
      <c r="V39" s="25">
        <f>AIRTEL!V15</f>
        <v>0</v>
      </c>
      <c r="W39" s="12">
        <f>AIRTEL!W15</f>
        <v>78.453999999999994</v>
      </c>
      <c r="X39" s="12">
        <f>AIRTEL!X15</f>
        <v>90.13</v>
      </c>
      <c r="Y39" s="12">
        <f>AIRTEL!Y15</f>
        <v>93.731999999999999</v>
      </c>
      <c r="Z39" s="12">
        <f>AIRTEL!Z15</f>
        <v>122.03700000000001</v>
      </c>
      <c r="AA39" s="12">
        <f>AIRTEL!AA15</f>
        <v>126.005</v>
      </c>
      <c r="AB39" s="12">
        <f>AIRTEL!AB15</f>
        <v>139.005</v>
      </c>
      <c r="AC39" s="12">
        <f>AIRTEL!AC15</f>
        <v>188.61600000000001</v>
      </c>
      <c r="AD39" s="12">
        <f>AIRTEL!AD15</f>
        <v>233.22300000000001</v>
      </c>
      <c r="AE39" s="12">
        <f>AIRTEL!AE15</f>
        <v>302.72699999999998</v>
      </c>
      <c r="AF39" s="12">
        <f>AIRTEL!AF15</f>
        <v>392.11599999999999</v>
      </c>
      <c r="AG39" s="12">
        <f>AIRTEL!AG15</f>
        <v>513.048</v>
      </c>
      <c r="AH39" s="12">
        <f>AIRTEL!AH15</f>
        <v>578.48</v>
      </c>
      <c r="AI39" s="12">
        <f>AIRTEL!AI15</f>
        <v>639.91200000000003</v>
      </c>
      <c r="AJ39" s="12">
        <f>AIRTEL!AJ15</f>
        <v>699.654</v>
      </c>
      <c r="AK39" s="12">
        <f>AIRTEL!AK15</f>
        <v>697</v>
      </c>
      <c r="AL39" s="12">
        <f>AIRTEL!AL15</f>
        <v>0</v>
      </c>
      <c r="AN39" s="108">
        <f>AIRTEL!AN15</f>
        <v>0</v>
      </c>
      <c r="AO39" s="108">
        <f>AIRTEL!AO15</f>
        <v>0</v>
      </c>
      <c r="AP39" s="108">
        <f>AIRTEL!AP15</f>
        <v>78.453999999999994</v>
      </c>
      <c r="AQ39" s="108">
        <f>AIRTEL!AQ15</f>
        <v>305.899</v>
      </c>
      <c r="AS39" s="108">
        <f>AIRTEL!AS15</f>
        <v>453.62599999999998</v>
      </c>
      <c r="AT39" s="108">
        <f>AIRTEL!AT15</f>
        <v>928.06600000000003</v>
      </c>
      <c r="AU39" s="108">
        <f>AIRTEL!AU15</f>
        <v>1731.44</v>
      </c>
      <c r="AV39" s="108">
        <f>AIRTEL!AV15</f>
        <v>1396.654</v>
      </c>
      <c r="AX39" s="108">
        <f>AIRTEL!AX15</f>
        <v>384.35300000000001</v>
      </c>
      <c r="AY39" s="108">
        <f>AIRTEL!AY15</f>
        <v>4509.7860000000001</v>
      </c>
    </row>
    <row r="40" spans="2:51" x14ac:dyDescent="0.25">
      <c r="B40" s="1" t="str">
        <f>B35</f>
        <v>MTN</v>
      </c>
      <c r="C40" s="25">
        <f>MTN!C15</f>
        <v>0</v>
      </c>
      <c r="D40" s="25">
        <f>MTN!D15</f>
        <v>0</v>
      </c>
      <c r="E40" s="25">
        <f>MTN!E15</f>
        <v>0</v>
      </c>
      <c r="F40" s="25">
        <f>MTN!F15</f>
        <v>0</v>
      </c>
      <c r="G40" s="25">
        <f>MTN!G15</f>
        <v>0</v>
      </c>
      <c r="H40" s="25">
        <f>MTN!H15</f>
        <v>0</v>
      </c>
      <c r="I40" s="25">
        <f>MTN!I15</f>
        <v>0</v>
      </c>
      <c r="J40" s="25">
        <f>MTN!J15</f>
        <v>0</v>
      </c>
      <c r="K40" s="25">
        <f>MTN!K15</f>
        <v>0</v>
      </c>
      <c r="L40" s="25">
        <f>MTN!L15</f>
        <v>0</v>
      </c>
      <c r="M40" s="25">
        <f>MTN!M15</f>
        <v>0</v>
      </c>
      <c r="N40" s="25">
        <f>MTN!N15</f>
        <v>0</v>
      </c>
      <c r="O40" s="25">
        <f>MTN!O15</f>
        <v>0</v>
      </c>
      <c r="P40" s="25">
        <f>MTN!P15</f>
        <v>0</v>
      </c>
      <c r="Q40" s="25">
        <f>MTN!Q15</f>
        <v>0</v>
      </c>
      <c r="R40" s="25">
        <f>MTN!R15</f>
        <v>0</v>
      </c>
      <c r="S40" s="25">
        <f>MTN!S15</f>
        <v>0</v>
      </c>
      <c r="T40" s="25">
        <f>MTN!T15</f>
        <v>0</v>
      </c>
      <c r="U40" s="25">
        <f>MTN!U15</f>
        <v>0</v>
      </c>
      <c r="V40" s="25">
        <f>MTN!V15</f>
        <v>0</v>
      </c>
      <c r="W40" s="25">
        <f>MTN!W15</f>
        <v>812.65099999999995</v>
      </c>
      <c r="X40" s="25">
        <f>MTN!X15</f>
        <v>1100.6300000000001</v>
      </c>
      <c r="Y40" s="25">
        <f>MTN!Y15</f>
        <v>1379.336</v>
      </c>
      <c r="Z40" s="25">
        <f>MTN!Z15</f>
        <v>2028.4390000000001</v>
      </c>
      <c r="AA40" s="25">
        <f>MTN!AA15</f>
        <v>2338.0529999999999</v>
      </c>
      <c r="AB40" s="25">
        <f>MTN!AB15</f>
        <v>2640.8939999999998</v>
      </c>
      <c r="AC40" s="25">
        <f>MTN!AC15</f>
        <v>3397.0630000000001</v>
      </c>
      <c r="AD40" s="25">
        <f>MTN!AD15</f>
        <v>3777.6909999999998</v>
      </c>
      <c r="AE40" s="25">
        <f>MTN!AE15</f>
        <v>4269.5659999999998</v>
      </c>
      <c r="AF40" s="25">
        <f>MTN!AF15</f>
        <v>4403.2569999999996</v>
      </c>
      <c r="AG40" s="25">
        <f>MTN!AG15</f>
        <v>4920.9449999999997</v>
      </c>
      <c r="AH40" s="25">
        <f>MTN!AH15</f>
        <v>4890.4459999999999</v>
      </c>
      <c r="AI40" s="25">
        <f>MTN!AI15</f>
        <v>4967.1629999999996</v>
      </c>
      <c r="AJ40" s="25">
        <f>MTN!AJ15</f>
        <v>4801.3050000000003</v>
      </c>
      <c r="AK40" s="25">
        <f>MTN!AK15</f>
        <v>4660.7790000000005</v>
      </c>
      <c r="AL40" s="25">
        <f>MTN!AL15</f>
        <v>0</v>
      </c>
      <c r="AN40" s="108">
        <f>MTN!AN15</f>
        <v>0</v>
      </c>
      <c r="AO40" s="108">
        <f>MTN!AO15</f>
        <v>0</v>
      </c>
      <c r="AP40" s="108">
        <f>MTN!AP15</f>
        <v>812.65099999999995</v>
      </c>
      <c r="AQ40" s="108">
        <f>MTN!AQ15</f>
        <v>4508.4050000000007</v>
      </c>
      <c r="AS40" s="108">
        <f>MTN!AS15</f>
        <v>8376.01</v>
      </c>
      <c r="AT40" s="108">
        <f>MTN!AT15</f>
        <v>12450.513999999999</v>
      </c>
      <c r="AU40" s="108">
        <f>MTN!AU15</f>
        <v>14778.554</v>
      </c>
      <c r="AV40" s="108">
        <f>MTN!AV15</f>
        <v>9462.0840000000007</v>
      </c>
      <c r="AX40" s="108">
        <f>MTN!AX15</f>
        <v>5321.0560000000005</v>
      </c>
      <c r="AY40" s="108">
        <f>MTN!AY15</f>
        <v>45067.161999999997</v>
      </c>
    </row>
    <row r="41" spans="2:51" x14ac:dyDescent="0.25">
      <c r="B41" s="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2:51" x14ac:dyDescent="0.25">
      <c r="B42" s="3" t="s">
        <v>70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2:51" x14ac:dyDescent="0.25">
      <c r="B43" s="1" t="str">
        <f>B39</f>
        <v>AIRTTEL</v>
      </c>
      <c r="C43" s="25">
        <f>IF(ISERROR(C39/C$38),0,C39/C$38)</f>
        <v>0</v>
      </c>
      <c r="D43" s="25">
        <f t="shared" ref="D43:Z43" si="145">IF(ISERROR(D39/D$38),0,D39/D$38)</f>
        <v>0</v>
      </c>
      <c r="E43" s="25">
        <f t="shared" si="145"/>
        <v>0</v>
      </c>
      <c r="F43" s="25">
        <f t="shared" si="145"/>
        <v>0</v>
      </c>
      <c r="G43" s="25">
        <f t="shared" si="145"/>
        <v>0</v>
      </c>
      <c r="H43" s="25">
        <f t="shared" si="145"/>
        <v>0</v>
      </c>
      <c r="I43" s="25">
        <f t="shared" si="145"/>
        <v>0</v>
      </c>
      <c r="J43" s="25">
        <f t="shared" si="145"/>
        <v>0</v>
      </c>
      <c r="K43" s="25">
        <f t="shared" si="145"/>
        <v>0</v>
      </c>
      <c r="L43" s="25">
        <f t="shared" si="145"/>
        <v>0</v>
      </c>
      <c r="M43" s="25">
        <f t="shared" si="145"/>
        <v>0</v>
      </c>
      <c r="N43" s="25">
        <f t="shared" si="145"/>
        <v>0</v>
      </c>
      <c r="O43" s="25">
        <f t="shared" si="145"/>
        <v>0</v>
      </c>
      <c r="P43" s="25">
        <f t="shared" si="145"/>
        <v>0</v>
      </c>
      <c r="Q43" s="25">
        <f t="shared" si="145"/>
        <v>0</v>
      </c>
      <c r="R43" s="25">
        <f t="shared" si="145"/>
        <v>0</v>
      </c>
      <c r="S43" s="25">
        <f t="shared" si="145"/>
        <v>0</v>
      </c>
      <c r="T43" s="25">
        <f t="shared" si="145"/>
        <v>0</v>
      </c>
      <c r="U43" s="25">
        <f t="shared" si="145"/>
        <v>0</v>
      </c>
      <c r="V43" s="25">
        <f t="shared" si="145"/>
        <v>0</v>
      </c>
      <c r="W43" s="21">
        <f t="shared" si="145"/>
        <v>8.8041252153225488E-2</v>
      </c>
      <c r="X43" s="21">
        <f t="shared" si="145"/>
        <v>7.5691155228593487E-2</v>
      </c>
      <c r="Y43" s="21">
        <f t="shared" si="145"/>
        <v>6.3630463766777903E-2</v>
      </c>
      <c r="Z43" s="21">
        <f t="shared" si="145"/>
        <v>5.6748831421508543E-2</v>
      </c>
      <c r="AA43" s="21">
        <f t="shared" ref="AA43:AL43" si="146">IF(ISERROR(AA39/AA$38),0,AA39/AA$38)</f>
        <v>5.1137189140840027E-2</v>
      </c>
      <c r="AB43" s="21">
        <f t="shared" si="146"/>
        <v>5.0003615239258691E-2</v>
      </c>
      <c r="AC43" s="21">
        <f t="shared" si="146"/>
        <v>5.2602589356158205E-2</v>
      </c>
      <c r="AD43" s="21">
        <f t="shared" si="146"/>
        <v>5.8147095649520288E-2</v>
      </c>
      <c r="AE43" s="21">
        <f t="shared" si="146"/>
        <v>6.6209011539724166E-2</v>
      </c>
      <c r="AF43" s="21">
        <f t="shared" si="146"/>
        <v>8.1769655874527392E-2</v>
      </c>
      <c r="AG43" s="21">
        <f t="shared" si="146"/>
        <v>9.4414549301038861E-2</v>
      </c>
      <c r="AH43" s="21">
        <f t="shared" si="146"/>
        <v>0.10577579583267356</v>
      </c>
      <c r="AI43" s="21">
        <f t="shared" si="146"/>
        <v>0.11412581426144648</v>
      </c>
      <c r="AJ43" s="21">
        <f t="shared" si="146"/>
        <v>0.12718764128218368</v>
      </c>
      <c r="AK43" s="21">
        <f t="shared" si="146"/>
        <v>0.13009121876807533</v>
      </c>
      <c r="AL43" s="21">
        <f t="shared" si="146"/>
        <v>0</v>
      </c>
      <c r="AN43" s="21">
        <f>IF(ISERROR(AN39/AN$38),0,AN39/AN$38)</f>
        <v>0</v>
      </c>
      <c r="AO43" s="21">
        <f t="shared" ref="AO43:AQ43" si="147">IF(ISERROR(AO39/AO$38),0,AO39/AO$38)</f>
        <v>0</v>
      </c>
      <c r="AP43" s="21">
        <f t="shared" si="147"/>
        <v>8.8041252153225488E-2</v>
      </c>
      <c r="AQ43" s="21">
        <f t="shared" si="147"/>
        <v>6.3539610294655241E-2</v>
      </c>
      <c r="AS43" s="21">
        <f>IF(ISERROR(AS39/AS$38),0,AS39/AS$38)</f>
        <v>5.1375390786211339E-2</v>
      </c>
      <c r="AT43" s="21">
        <f t="shared" ref="AT43:AV43" si="148">IF(ISERROR(AT39/AT$38),0,AT39/AT$38)</f>
        <v>6.936954445090586E-2</v>
      </c>
      <c r="AU43" s="21">
        <f t="shared" si="148"/>
        <v>0.10487223677973476</v>
      </c>
      <c r="AV43" s="21">
        <f t="shared" si="148"/>
        <v>0.12862028718254367</v>
      </c>
      <c r="AX43" s="21">
        <f t="shared" ref="AX43:AY43" si="149">IF(ISERROR(AX39/AX$38),0,AX39/AX$38)</f>
        <v>6.7366423686715526E-2</v>
      </c>
      <c r="AY43" s="21">
        <f t="shared" si="149"/>
        <v>9.0965381733462095E-2</v>
      </c>
    </row>
    <row r="44" spans="2:51" x14ac:dyDescent="0.25">
      <c r="B44" s="1" t="str">
        <f>B40</f>
        <v>MTN</v>
      </c>
      <c r="C44" s="25">
        <f>IF(ISERROR(C40/C$38),0,C40/C$38)</f>
        <v>0</v>
      </c>
      <c r="D44" s="25">
        <f t="shared" ref="D44:Z44" si="150">IF(ISERROR(D40/D$38),0,D40/D$38)</f>
        <v>0</v>
      </c>
      <c r="E44" s="25">
        <f t="shared" si="150"/>
        <v>0</v>
      </c>
      <c r="F44" s="25">
        <f t="shared" si="150"/>
        <v>0</v>
      </c>
      <c r="G44" s="25">
        <f t="shared" si="150"/>
        <v>0</v>
      </c>
      <c r="H44" s="25">
        <f t="shared" si="150"/>
        <v>0</v>
      </c>
      <c r="I44" s="25">
        <f t="shared" si="150"/>
        <v>0</v>
      </c>
      <c r="J44" s="25">
        <f t="shared" si="150"/>
        <v>0</v>
      </c>
      <c r="K44" s="25">
        <f t="shared" si="150"/>
        <v>0</v>
      </c>
      <c r="L44" s="25">
        <f t="shared" si="150"/>
        <v>0</v>
      </c>
      <c r="M44" s="25">
        <f t="shared" si="150"/>
        <v>0</v>
      </c>
      <c r="N44" s="25">
        <f t="shared" si="150"/>
        <v>0</v>
      </c>
      <c r="O44" s="25">
        <f t="shared" si="150"/>
        <v>0</v>
      </c>
      <c r="P44" s="25">
        <f t="shared" si="150"/>
        <v>0</v>
      </c>
      <c r="Q44" s="25">
        <f t="shared" si="150"/>
        <v>0</v>
      </c>
      <c r="R44" s="25">
        <f t="shared" si="150"/>
        <v>0</v>
      </c>
      <c r="S44" s="25">
        <f t="shared" si="150"/>
        <v>0</v>
      </c>
      <c r="T44" s="25">
        <f t="shared" si="150"/>
        <v>0</v>
      </c>
      <c r="U44" s="25">
        <f t="shared" si="150"/>
        <v>0</v>
      </c>
      <c r="V44" s="25">
        <f t="shared" si="150"/>
        <v>0</v>
      </c>
      <c r="W44" s="21">
        <f t="shared" si="150"/>
        <v>0.91195874784677455</v>
      </c>
      <c r="X44" s="21">
        <f t="shared" si="150"/>
        <v>0.9243088447714064</v>
      </c>
      <c r="Y44" s="21">
        <f t="shared" si="150"/>
        <v>0.93636953623322217</v>
      </c>
      <c r="Z44" s="21">
        <f t="shared" si="150"/>
        <v>0.94325116857849145</v>
      </c>
      <c r="AA44" s="21">
        <f t="shared" ref="AA44:AL44" si="151">IF(ISERROR(AA40/AA$38),0,AA40/AA$38)</f>
        <v>0.94886281085915991</v>
      </c>
      <c r="AB44" s="21">
        <f t="shared" si="151"/>
        <v>0.94999638476074122</v>
      </c>
      <c r="AC44" s="21">
        <f t="shared" si="151"/>
        <v>0.94739741064384175</v>
      </c>
      <c r="AD44" s="21">
        <f t="shared" si="151"/>
        <v>0.94185290435047975</v>
      </c>
      <c r="AE44" s="21">
        <f t="shared" si="151"/>
        <v>0.93379098846027586</v>
      </c>
      <c r="AF44" s="21">
        <f t="shared" si="151"/>
        <v>0.91823034412547266</v>
      </c>
      <c r="AG44" s="21">
        <f t="shared" si="151"/>
        <v>0.90558545069896124</v>
      </c>
      <c r="AH44" s="21">
        <f t="shared" si="151"/>
        <v>0.89422420416732651</v>
      </c>
      <c r="AI44" s="21">
        <f t="shared" si="151"/>
        <v>0.88587418573855348</v>
      </c>
      <c r="AJ44" s="21">
        <f t="shared" si="151"/>
        <v>0.87281235871781626</v>
      </c>
      <c r="AK44" s="21">
        <f t="shared" si="151"/>
        <v>0.86990878123192461</v>
      </c>
      <c r="AL44" s="21">
        <f t="shared" si="151"/>
        <v>0</v>
      </c>
      <c r="AN44" s="21">
        <f>IF(ISERROR(AN40/AN$38),0,AN40/AN$38)</f>
        <v>0</v>
      </c>
      <c r="AO44" s="21">
        <f t="shared" ref="AO44:AQ44" si="152">IF(ISERROR(AO40/AO$38),0,AO40/AO$38)</f>
        <v>0</v>
      </c>
      <c r="AP44" s="21">
        <f t="shared" si="152"/>
        <v>0.91195874784677455</v>
      </c>
      <c r="AQ44" s="21">
        <f t="shared" si="152"/>
        <v>0.93646038970534473</v>
      </c>
      <c r="AS44" s="21">
        <f>IF(ISERROR(AS40/AS$38),0,AS40/AS$38)</f>
        <v>0.94862460921378866</v>
      </c>
      <c r="AT44" s="21">
        <f t="shared" ref="AT44:AV44" si="153">IF(ISERROR(AT40/AT$38),0,AT40/AT$38)</f>
        <v>0.93063045554909407</v>
      </c>
      <c r="AU44" s="21">
        <f t="shared" si="153"/>
        <v>0.89512776322026533</v>
      </c>
      <c r="AV44" s="21">
        <f t="shared" si="153"/>
        <v>0.8713797128174563</v>
      </c>
      <c r="AX44" s="21">
        <f t="shared" ref="AX44:AY44" si="154">IF(ISERROR(AX40/AX$38),0,AX40/AX$38)</f>
        <v>0.93263357631328447</v>
      </c>
      <c r="AY44" s="21">
        <f t="shared" si="154"/>
        <v>0.90903461826653786</v>
      </c>
    </row>
    <row r="45" spans="2:51" x14ac:dyDescent="0.25">
      <c r="B45" s="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2:51" x14ac:dyDescent="0.25">
      <c r="B46" s="70" t="s">
        <v>81</v>
      </c>
      <c r="C46" s="26">
        <f>C47+C48</f>
        <v>0</v>
      </c>
      <c r="D46" s="26">
        <f t="shared" ref="D46:Z46" si="155">D47+D48</f>
        <v>0</v>
      </c>
      <c r="E46" s="26">
        <f t="shared" si="155"/>
        <v>0</v>
      </c>
      <c r="F46" s="26">
        <f t="shared" si="155"/>
        <v>0</v>
      </c>
      <c r="G46" s="26">
        <f t="shared" si="155"/>
        <v>0</v>
      </c>
      <c r="H46" s="26">
        <f t="shared" si="155"/>
        <v>0</v>
      </c>
      <c r="I46" s="26">
        <f t="shared" si="155"/>
        <v>0</v>
      </c>
      <c r="J46" s="26">
        <f t="shared" si="155"/>
        <v>0</v>
      </c>
      <c r="K46" s="26">
        <f t="shared" si="155"/>
        <v>0</v>
      </c>
      <c r="L46" s="26">
        <f t="shared" si="155"/>
        <v>0</v>
      </c>
      <c r="M46" s="26">
        <f t="shared" si="155"/>
        <v>0</v>
      </c>
      <c r="N46" s="26">
        <f t="shared" si="155"/>
        <v>0</v>
      </c>
      <c r="O46" s="26">
        <f t="shared" si="155"/>
        <v>0</v>
      </c>
      <c r="P46" s="26">
        <f t="shared" si="155"/>
        <v>0</v>
      </c>
      <c r="Q46" s="26">
        <f t="shared" si="155"/>
        <v>0</v>
      </c>
      <c r="R46" s="26">
        <f t="shared" si="155"/>
        <v>0</v>
      </c>
      <c r="S46" s="26">
        <f t="shared" si="155"/>
        <v>0</v>
      </c>
      <c r="T46" s="26">
        <f t="shared" si="155"/>
        <v>0</v>
      </c>
      <c r="U46" s="26">
        <f t="shared" si="155"/>
        <v>0</v>
      </c>
      <c r="V46" s="26">
        <f t="shared" si="155"/>
        <v>0</v>
      </c>
      <c r="W46" s="14">
        <f t="shared" si="155"/>
        <v>363.46100000000001</v>
      </c>
      <c r="X46" s="14">
        <f t="shared" si="155"/>
        <v>457.78299999999996</v>
      </c>
      <c r="Y46" s="14">
        <f t="shared" si="155"/>
        <v>543.17200000000003</v>
      </c>
      <c r="Z46" s="14">
        <f t="shared" si="155"/>
        <v>867.34300000000007</v>
      </c>
      <c r="AA46" s="14">
        <f t="shared" ref="AA46:AL46" si="156">AA47+AA48</f>
        <v>935.74699999999996</v>
      </c>
      <c r="AB46" s="14">
        <f t="shared" si="156"/>
        <v>1106.1969999999999</v>
      </c>
      <c r="AC46" s="14">
        <f t="shared" si="156"/>
        <v>1421.1179999999999</v>
      </c>
      <c r="AD46" s="14">
        <f t="shared" si="156"/>
        <v>1558.595</v>
      </c>
      <c r="AE46" s="14">
        <f t="shared" si="156"/>
        <v>1788.9569999999999</v>
      </c>
      <c r="AF46" s="14">
        <f t="shared" si="156"/>
        <v>1865.03</v>
      </c>
      <c r="AG46" s="14">
        <f t="shared" si="156"/>
        <v>2134.0370000000003</v>
      </c>
      <c r="AH46" s="14">
        <f t="shared" si="156"/>
        <v>2199.0450000000001</v>
      </c>
      <c r="AI46" s="14">
        <f t="shared" si="156"/>
        <v>2262.8910000000001</v>
      </c>
      <c r="AJ46" s="14">
        <f t="shared" si="156"/>
        <v>2073.2619999999997</v>
      </c>
      <c r="AK46" s="14">
        <f t="shared" si="156"/>
        <v>1988.384</v>
      </c>
      <c r="AL46" s="14">
        <f t="shared" si="156"/>
        <v>0</v>
      </c>
      <c r="AN46" s="110">
        <f>SUM(AN47:AN48)</f>
        <v>0</v>
      </c>
      <c r="AO46" s="110">
        <f t="shared" ref="AO46:AQ46" si="157">SUM(AO47:AO48)</f>
        <v>0</v>
      </c>
      <c r="AP46" s="110">
        <f t="shared" si="157"/>
        <v>363.46100000000001</v>
      </c>
      <c r="AQ46" s="110">
        <f t="shared" si="157"/>
        <v>1868.298</v>
      </c>
      <c r="AS46" s="110">
        <f>SUM(AS47:AS48)</f>
        <v>3463.0619999999999</v>
      </c>
      <c r="AT46" s="110">
        <f t="shared" ref="AT46" si="158">SUM(AT47:AT48)</f>
        <v>5212.5820000000003</v>
      </c>
      <c r="AU46" s="110">
        <f t="shared" ref="AU46" si="159">SUM(AU47:AU48)</f>
        <v>6595.973</v>
      </c>
      <c r="AV46" s="110">
        <f t="shared" ref="AV46" si="160">SUM(AV47:AV48)</f>
        <v>4061.6459999999997</v>
      </c>
      <c r="AX46" s="110">
        <f t="shared" ref="AX46" si="161">SUM(AX47:AX48)</f>
        <v>2231.759</v>
      </c>
      <c r="AY46" s="110">
        <f t="shared" ref="AY46" si="162">SUM(AY47:AY48)</f>
        <v>19333.262999999999</v>
      </c>
    </row>
    <row r="47" spans="2:51" x14ac:dyDescent="0.25">
      <c r="B47" s="1" t="str">
        <f>B39</f>
        <v>AIRTTEL</v>
      </c>
      <c r="C47" s="25">
        <f>AIRTEL!C16</f>
        <v>0</v>
      </c>
      <c r="D47" s="25">
        <f>AIRTEL!D16</f>
        <v>0</v>
      </c>
      <c r="E47" s="25">
        <f>AIRTEL!E16</f>
        <v>0</v>
      </c>
      <c r="F47" s="25">
        <f>AIRTEL!F16</f>
        <v>0</v>
      </c>
      <c r="G47" s="25">
        <f>AIRTEL!G16</f>
        <v>0</v>
      </c>
      <c r="H47" s="25">
        <f>AIRTEL!H16</f>
        <v>0</v>
      </c>
      <c r="I47" s="25">
        <f>AIRTEL!I16</f>
        <v>0</v>
      </c>
      <c r="J47" s="25">
        <f>AIRTEL!J16</f>
        <v>0</v>
      </c>
      <c r="K47" s="25">
        <f>AIRTEL!K16</f>
        <v>0</v>
      </c>
      <c r="L47" s="25">
        <f>AIRTEL!L16</f>
        <v>0</v>
      </c>
      <c r="M47" s="25">
        <f>AIRTEL!M16</f>
        <v>0</v>
      </c>
      <c r="N47" s="25">
        <f>AIRTEL!N16</f>
        <v>0</v>
      </c>
      <c r="O47" s="25">
        <f>AIRTEL!O16</f>
        <v>0</v>
      </c>
      <c r="P47" s="25">
        <f>AIRTEL!P16</f>
        <v>0</v>
      </c>
      <c r="Q47" s="25">
        <f>AIRTEL!Q16</f>
        <v>0</v>
      </c>
      <c r="R47" s="25">
        <f>AIRTEL!R16</f>
        <v>0</v>
      </c>
      <c r="S47" s="25">
        <f>AIRTEL!S16</f>
        <v>0</v>
      </c>
      <c r="T47" s="25">
        <f>AIRTEL!T16</f>
        <v>0</v>
      </c>
      <c r="U47" s="25">
        <f>AIRTEL!U16</f>
        <v>0</v>
      </c>
      <c r="V47" s="25">
        <f>AIRTEL!V16</f>
        <v>0</v>
      </c>
      <c r="W47" s="12">
        <f>AIRTEL!W16</f>
        <v>58.584000000000003</v>
      </c>
      <c r="X47" s="12">
        <f>AIRTEL!X16</f>
        <v>47.728000000000002</v>
      </c>
      <c r="Y47" s="12">
        <f>AIRTEL!Y16</f>
        <v>46.476999999999997</v>
      </c>
      <c r="Z47" s="12">
        <f>AIRTEL!Z16</f>
        <v>56.421999999999997</v>
      </c>
      <c r="AA47" s="12">
        <f>AIRTEL!AA16</f>
        <v>46.319000000000003</v>
      </c>
      <c r="AB47" s="12">
        <f>AIRTEL!AB16</f>
        <v>47.173999999999999</v>
      </c>
      <c r="AC47" s="12">
        <f>AIRTEL!AC16</f>
        <v>65.105000000000004</v>
      </c>
      <c r="AD47" s="12">
        <f>AIRTEL!AD16</f>
        <v>72.992000000000004</v>
      </c>
      <c r="AE47" s="12">
        <f>AIRTEL!AE16</f>
        <v>94.63</v>
      </c>
      <c r="AF47" s="12">
        <f>AIRTEL!AF16</f>
        <v>121.504</v>
      </c>
      <c r="AG47" s="12">
        <f>AIRTEL!AG16</f>
        <v>159.77000000000001</v>
      </c>
      <c r="AH47" s="12">
        <f>AIRTEL!AH16</f>
        <v>184.65299999999999</v>
      </c>
      <c r="AI47" s="12">
        <f>AIRTEL!AI16</f>
        <v>223.405</v>
      </c>
      <c r="AJ47" s="12">
        <f>AIRTEL!AJ16</f>
        <v>223.125</v>
      </c>
      <c r="AK47" s="12">
        <f>AIRTEL!AK16</f>
        <v>202</v>
      </c>
      <c r="AL47" s="12">
        <f>AIRTEL!AL16</f>
        <v>0</v>
      </c>
      <c r="AN47" s="108">
        <f>AIRTEL!AN16</f>
        <v>0</v>
      </c>
      <c r="AO47" s="108">
        <f>AIRTEL!AO16</f>
        <v>0</v>
      </c>
      <c r="AP47" s="108">
        <f>AIRTEL!AP16</f>
        <v>58.584000000000003</v>
      </c>
      <c r="AQ47" s="108">
        <f>AIRTEL!AQ16</f>
        <v>150.62700000000001</v>
      </c>
      <c r="AS47" s="108">
        <f>AIRTEL!AS16</f>
        <v>158.59800000000001</v>
      </c>
      <c r="AT47" s="108">
        <f>AIRTEL!AT16</f>
        <v>289.12600000000003</v>
      </c>
      <c r="AU47" s="108">
        <f>AIRTEL!AU16</f>
        <v>567.82799999999997</v>
      </c>
      <c r="AV47" s="108">
        <f>AIRTEL!AV16</f>
        <v>425.125</v>
      </c>
      <c r="AX47" s="108">
        <f>AIRTEL!AX16</f>
        <v>209.21100000000001</v>
      </c>
      <c r="AY47" s="108">
        <f>AIRTEL!AY16</f>
        <v>1440.6770000000001</v>
      </c>
    </row>
    <row r="48" spans="2:51" x14ac:dyDescent="0.25">
      <c r="B48" s="1" t="str">
        <f>B40</f>
        <v>MTN</v>
      </c>
      <c r="C48" s="25">
        <f>MTN!C16</f>
        <v>0</v>
      </c>
      <c r="D48" s="25">
        <f>MTN!D16</f>
        <v>0</v>
      </c>
      <c r="E48" s="25">
        <f>MTN!E16</f>
        <v>0</v>
      </c>
      <c r="F48" s="25">
        <f>MTN!F16</f>
        <v>0</v>
      </c>
      <c r="G48" s="25">
        <f>MTN!G16</f>
        <v>0</v>
      </c>
      <c r="H48" s="25">
        <f>MTN!H16</f>
        <v>0</v>
      </c>
      <c r="I48" s="25">
        <f>MTN!I16</f>
        <v>0</v>
      </c>
      <c r="J48" s="25">
        <f>MTN!J16</f>
        <v>0</v>
      </c>
      <c r="K48" s="25">
        <f>MTN!K16</f>
        <v>0</v>
      </c>
      <c r="L48" s="25">
        <f>MTN!L16</f>
        <v>0</v>
      </c>
      <c r="M48" s="25">
        <f>MTN!M16</f>
        <v>0</v>
      </c>
      <c r="N48" s="25">
        <f>MTN!N16</f>
        <v>0</v>
      </c>
      <c r="O48" s="25">
        <f>MTN!O16</f>
        <v>0</v>
      </c>
      <c r="P48" s="25">
        <f>MTN!P16</f>
        <v>0</v>
      </c>
      <c r="Q48" s="25">
        <f>MTN!Q16</f>
        <v>0</v>
      </c>
      <c r="R48" s="25">
        <f>MTN!R16</f>
        <v>0</v>
      </c>
      <c r="S48" s="25">
        <f>MTN!S16</f>
        <v>0</v>
      </c>
      <c r="T48" s="25">
        <f>MTN!T16</f>
        <v>0</v>
      </c>
      <c r="U48" s="25">
        <f>MTN!U16</f>
        <v>0</v>
      </c>
      <c r="V48" s="25">
        <f>MTN!V16</f>
        <v>0</v>
      </c>
      <c r="W48" s="12">
        <f>MTN!W16</f>
        <v>304.87700000000001</v>
      </c>
      <c r="X48" s="12">
        <f>MTN!X16</f>
        <v>410.05499999999995</v>
      </c>
      <c r="Y48" s="12">
        <f>MTN!Y16</f>
        <v>496.69499999999999</v>
      </c>
      <c r="Z48" s="12">
        <f>MTN!Z16</f>
        <v>810.92100000000005</v>
      </c>
      <c r="AA48" s="12">
        <f>MTN!AA16</f>
        <v>889.428</v>
      </c>
      <c r="AB48" s="12">
        <f>MTN!AB16</f>
        <v>1059.0229999999999</v>
      </c>
      <c r="AC48" s="12">
        <f>MTN!AC16</f>
        <v>1356.0129999999999</v>
      </c>
      <c r="AD48" s="12">
        <f>MTN!AD16</f>
        <v>1485.6030000000001</v>
      </c>
      <c r="AE48" s="12">
        <f>MTN!AE16</f>
        <v>1694.327</v>
      </c>
      <c r="AF48" s="12">
        <f>MTN!AF16</f>
        <v>1743.5260000000001</v>
      </c>
      <c r="AG48" s="12">
        <f>MTN!AG16</f>
        <v>1974.2670000000001</v>
      </c>
      <c r="AH48" s="12">
        <f>MTN!AH16</f>
        <v>2014.3920000000001</v>
      </c>
      <c r="AI48" s="12">
        <f>MTN!AI16</f>
        <v>2039.4860000000001</v>
      </c>
      <c r="AJ48" s="12">
        <f>MTN!AJ16</f>
        <v>1850.1369999999999</v>
      </c>
      <c r="AK48" s="12">
        <f>MTN!AK16</f>
        <v>1786.384</v>
      </c>
      <c r="AL48" s="12">
        <f>MTN!AL16</f>
        <v>0</v>
      </c>
      <c r="AN48" s="108">
        <f>MTN!AN16</f>
        <v>0</v>
      </c>
      <c r="AO48" s="108">
        <f>MTN!AO16</f>
        <v>0</v>
      </c>
      <c r="AP48" s="108">
        <f>MTN!AP16</f>
        <v>304.87700000000001</v>
      </c>
      <c r="AQ48" s="108">
        <f>MTN!AQ16</f>
        <v>1717.671</v>
      </c>
      <c r="AS48" s="108">
        <f>MTN!AS16</f>
        <v>3304.4639999999999</v>
      </c>
      <c r="AT48" s="108">
        <f>MTN!AT16</f>
        <v>4923.4560000000001</v>
      </c>
      <c r="AU48" s="108">
        <f>MTN!AU16</f>
        <v>6028.1450000000004</v>
      </c>
      <c r="AV48" s="108">
        <f>MTN!AV16</f>
        <v>3636.5209999999997</v>
      </c>
      <c r="AX48" s="108">
        <f>MTN!AX16</f>
        <v>2022.548</v>
      </c>
      <c r="AY48" s="108">
        <f>MTN!AY16</f>
        <v>17892.585999999999</v>
      </c>
    </row>
    <row r="49" spans="2:51" x14ac:dyDescent="0.25">
      <c r="B49" s="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2:51" x14ac:dyDescent="0.25">
      <c r="B50" s="3" t="s">
        <v>71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spans="2:51" x14ac:dyDescent="0.25">
      <c r="B51" s="1" t="str">
        <f>B47</f>
        <v>AIRTTEL</v>
      </c>
      <c r="C51" s="25">
        <f>IF(ISERROR(C47/C$46),0,C47/C$46)</f>
        <v>0</v>
      </c>
      <c r="D51" s="25">
        <f t="shared" ref="D51:Z51" si="163">IF(ISERROR(D47/D$46),0,D47/D$46)</f>
        <v>0</v>
      </c>
      <c r="E51" s="25">
        <f t="shared" si="163"/>
        <v>0</v>
      </c>
      <c r="F51" s="25">
        <f t="shared" si="163"/>
        <v>0</v>
      </c>
      <c r="G51" s="25">
        <f t="shared" si="163"/>
        <v>0</v>
      </c>
      <c r="H51" s="25">
        <f t="shared" si="163"/>
        <v>0</v>
      </c>
      <c r="I51" s="25">
        <f t="shared" si="163"/>
        <v>0</v>
      </c>
      <c r="J51" s="25">
        <f t="shared" si="163"/>
        <v>0</v>
      </c>
      <c r="K51" s="25">
        <f t="shared" si="163"/>
        <v>0</v>
      </c>
      <c r="L51" s="25">
        <f t="shared" si="163"/>
        <v>0</v>
      </c>
      <c r="M51" s="25">
        <f t="shared" si="163"/>
        <v>0</v>
      </c>
      <c r="N51" s="25">
        <f t="shared" si="163"/>
        <v>0</v>
      </c>
      <c r="O51" s="25">
        <f t="shared" si="163"/>
        <v>0</v>
      </c>
      <c r="P51" s="25">
        <f t="shared" si="163"/>
        <v>0</v>
      </c>
      <c r="Q51" s="25">
        <f t="shared" si="163"/>
        <v>0</v>
      </c>
      <c r="R51" s="25">
        <f t="shared" si="163"/>
        <v>0</v>
      </c>
      <c r="S51" s="25">
        <f t="shared" si="163"/>
        <v>0</v>
      </c>
      <c r="T51" s="25">
        <f t="shared" si="163"/>
        <v>0</v>
      </c>
      <c r="U51" s="25">
        <f t="shared" si="163"/>
        <v>0</v>
      </c>
      <c r="V51" s="25">
        <f t="shared" si="163"/>
        <v>0</v>
      </c>
      <c r="W51" s="21">
        <f t="shared" si="163"/>
        <v>0.16118373085420445</v>
      </c>
      <c r="X51" s="21">
        <f t="shared" si="163"/>
        <v>0.10425900481232375</v>
      </c>
      <c r="Y51" s="21">
        <f t="shared" si="163"/>
        <v>8.5565898094894427E-2</v>
      </c>
      <c r="Z51" s="21">
        <f t="shared" si="163"/>
        <v>6.5051542469357557E-2</v>
      </c>
      <c r="AA51" s="21">
        <f t="shared" ref="AA51:AL51" si="164">IF(ISERROR(AA47/AA$46),0,AA47/AA$46)</f>
        <v>4.949949078116201E-2</v>
      </c>
      <c r="AB51" s="21">
        <f t="shared" si="164"/>
        <v>4.2645206956807881E-2</v>
      </c>
      <c r="AC51" s="21">
        <f t="shared" si="164"/>
        <v>4.5812522253605971E-2</v>
      </c>
      <c r="AD51" s="21">
        <f t="shared" si="164"/>
        <v>4.6831922340312915E-2</v>
      </c>
      <c r="AE51" s="21">
        <f t="shared" si="164"/>
        <v>5.2896743745098403E-2</v>
      </c>
      <c r="AF51" s="21">
        <f t="shared" si="164"/>
        <v>6.5148549889277929E-2</v>
      </c>
      <c r="AG51" s="21">
        <f t="shared" si="164"/>
        <v>7.4867492925380391E-2</v>
      </c>
      <c r="AH51" s="21">
        <f t="shared" si="164"/>
        <v>8.3969632272190869E-2</v>
      </c>
      <c r="AI51" s="21">
        <f t="shared" si="164"/>
        <v>9.8725479928109663E-2</v>
      </c>
      <c r="AJ51" s="21">
        <f t="shared" si="164"/>
        <v>0.10762026217622279</v>
      </c>
      <c r="AK51" s="21">
        <f t="shared" si="164"/>
        <v>0.10159003492283181</v>
      </c>
      <c r="AL51" s="21">
        <f t="shared" si="164"/>
        <v>0</v>
      </c>
      <c r="AN51" s="21">
        <f>IF(ISERROR(AN47/AN$46),0,AN47/AN$46)</f>
        <v>0</v>
      </c>
      <c r="AO51" s="21">
        <f t="shared" ref="AO51:AQ51" si="165">IF(ISERROR(AO47/AO$46),0,AO47/AO$46)</f>
        <v>0</v>
      </c>
      <c r="AP51" s="21">
        <f t="shared" si="165"/>
        <v>0.16118373085420445</v>
      </c>
      <c r="AQ51" s="21">
        <f t="shared" si="165"/>
        <v>8.06225773404457E-2</v>
      </c>
      <c r="AS51" s="21">
        <f>IF(ISERROR(AS47/AS$46),0,AS47/AS$46)</f>
        <v>4.5797043194721901E-2</v>
      </c>
      <c r="AT51" s="21">
        <f t="shared" ref="AT51:AV51" si="166">IF(ISERROR(AT47/AT$46),0,AT47/AT$46)</f>
        <v>5.546694517227739E-2</v>
      </c>
      <c r="AU51" s="21">
        <f t="shared" si="166"/>
        <v>8.6087071611724297E-2</v>
      </c>
      <c r="AV51" s="21">
        <f t="shared" si="166"/>
        <v>0.10466815670297215</v>
      </c>
      <c r="AX51" s="21">
        <f t="shared" ref="AX51:AY51" si="167">IF(ISERROR(AX47/AX$46),0,AX47/AX$46)</f>
        <v>9.3742648735817807E-2</v>
      </c>
      <c r="AY51" s="21">
        <f t="shared" si="167"/>
        <v>7.4518046953584618E-2</v>
      </c>
    </row>
    <row r="52" spans="2:51" x14ac:dyDescent="0.25">
      <c r="B52" s="1" t="str">
        <f>B48</f>
        <v>MTN</v>
      </c>
      <c r="C52" s="25">
        <f>IF(ISERROR(C48/C$46),0,C48/C$46)</f>
        <v>0</v>
      </c>
      <c r="D52" s="25">
        <f t="shared" ref="D52:Z52" si="168">IF(ISERROR(D48/D$46),0,D48/D$46)</f>
        <v>0</v>
      </c>
      <c r="E52" s="25">
        <f t="shared" si="168"/>
        <v>0</v>
      </c>
      <c r="F52" s="25">
        <f t="shared" si="168"/>
        <v>0</v>
      </c>
      <c r="G52" s="25">
        <f t="shared" si="168"/>
        <v>0</v>
      </c>
      <c r="H52" s="25">
        <f t="shared" si="168"/>
        <v>0</v>
      </c>
      <c r="I52" s="25">
        <f t="shared" si="168"/>
        <v>0</v>
      </c>
      <c r="J52" s="25">
        <f t="shared" si="168"/>
        <v>0</v>
      </c>
      <c r="K52" s="25">
        <f t="shared" si="168"/>
        <v>0</v>
      </c>
      <c r="L52" s="25">
        <f t="shared" si="168"/>
        <v>0</v>
      </c>
      <c r="M52" s="25">
        <f t="shared" si="168"/>
        <v>0</v>
      </c>
      <c r="N52" s="25">
        <f t="shared" si="168"/>
        <v>0</v>
      </c>
      <c r="O52" s="25">
        <f t="shared" si="168"/>
        <v>0</v>
      </c>
      <c r="P52" s="25">
        <f t="shared" si="168"/>
        <v>0</v>
      </c>
      <c r="Q52" s="25">
        <f t="shared" si="168"/>
        <v>0</v>
      </c>
      <c r="R52" s="25">
        <f t="shared" si="168"/>
        <v>0</v>
      </c>
      <c r="S52" s="25">
        <f t="shared" si="168"/>
        <v>0</v>
      </c>
      <c r="T52" s="25">
        <f t="shared" si="168"/>
        <v>0</v>
      </c>
      <c r="U52" s="25">
        <f t="shared" si="168"/>
        <v>0</v>
      </c>
      <c r="V52" s="25">
        <f t="shared" si="168"/>
        <v>0</v>
      </c>
      <c r="W52" s="21">
        <f t="shared" si="168"/>
        <v>0.83881626914579555</v>
      </c>
      <c r="X52" s="21">
        <f t="shared" si="168"/>
        <v>0.89574099518767625</v>
      </c>
      <c r="Y52" s="21">
        <f t="shared" si="168"/>
        <v>0.91443410190510555</v>
      </c>
      <c r="Z52" s="21">
        <f t="shared" si="168"/>
        <v>0.93494845753064237</v>
      </c>
      <c r="AA52" s="21">
        <f t="shared" ref="AA52:AL52" si="169">IF(ISERROR(AA48/AA$46),0,AA48/AA$46)</f>
        <v>0.950500509218838</v>
      </c>
      <c r="AB52" s="21">
        <f t="shared" si="169"/>
        <v>0.95735479304319215</v>
      </c>
      <c r="AC52" s="21">
        <f t="shared" si="169"/>
        <v>0.95418747774639401</v>
      </c>
      <c r="AD52" s="21">
        <f t="shared" si="169"/>
        <v>0.95316807765968714</v>
      </c>
      <c r="AE52" s="21">
        <f t="shared" si="169"/>
        <v>0.94710325625490166</v>
      </c>
      <c r="AF52" s="21">
        <f t="shared" si="169"/>
        <v>0.93485145011072213</v>
      </c>
      <c r="AG52" s="21">
        <f t="shared" si="169"/>
        <v>0.92513250707461947</v>
      </c>
      <c r="AH52" s="21">
        <f t="shared" si="169"/>
        <v>0.9160303677278091</v>
      </c>
      <c r="AI52" s="21">
        <f t="shared" si="169"/>
        <v>0.90127452007189035</v>
      </c>
      <c r="AJ52" s="21">
        <f t="shared" si="169"/>
        <v>0.89237973782377733</v>
      </c>
      <c r="AK52" s="21">
        <f t="shared" si="169"/>
        <v>0.89840996507716819</v>
      </c>
      <c r="AL52" s="21">
        <f t="shared" si="169"/>
        <v>0</v>
      </c>
      <c r="AN52" s="21">
        <f>IF(ISERROR(AN48/AN$46),0,AN48/AN$46)</f>
        <v>0</v>
      </c>
      <c r="AO52" s="21">
        <f t="shared" ref="AO52:AQ52" si="170">IF(ISERROR(AO48/AO$46),0,AO48/AO$46)</f>
        <v>0</v>
      </c>
      <c r="AP52" s="21">
        <f t="shared" si="170"/>
        <v>0.83881626914579555</v>
      </c>
      <c r="AQ52" s="21">
        <f t="shared" si="170"/>
        <v>0.91937742265955436</v>
      </c>
      <c r="AS52" s="21">
        <f>IF(ISERROR(AS48/AS$46),0,AS48/AS$46)</f>
        <v>0.95420295680527811</v>
      </c>
      <c r="AT52" s="21">
        <f t="shared" ref="AT52:AV52" si="171">IF(ISERROR(AT48/AT$46),0,AT48/AT$46)</f>
        <v>0.94453305482772254</v>
      </c>
      <c r="AU52" s="21">
        <f t="shared" si="171"/>
        <v>0.91391292838827576</v>
      </c>
      <c r="AV52" s="21">
        <f t="shared" si="171"/>
        <v>0.89533184329702786</v>
      </c>
      <c r="AX52" s="21">
        <f t="shared" ref="AX52:AY52" si="172">IF(ISERROR(AX48/AX$46),0,AX48/AX$46)</f>
        <v>0.90625735126418216</v>
      </c>
      <c r="AY52" s="21">
        <f t="shared" si="172"/>
        <v>0.92548195304641545</v>
      </c>
    </row>
    <row r="53" spans="2:51" x14ac:dyDescent="0.25">
      <c r="B53" s="1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2:51" x14ac:dyDescent="0.25">
      <c r="B54" s="23" t="s">
        <v>80</v>
      </c>
      <c r="C54" s="26">
        <f>C55+C56</f>
        <v>0</v>
      </c>
      <c r="D54" s="26">
        <f t="shared" ref="D54:AL54" si="173">D55+D56</f>
        <v>0</v>
      </c>
      <c r="E54" s="26">
        <f t="shared" si="173"/>
        <v>0</v>
      </c>
      <c r="F54" s="26">
        <f t="shared" si="173"/>
        <v>0</v>
      </c>
      <c r="G54" s="26">
        <f t="shared" si="173"/>
        <v>0</v>
      </c>
      <c r="H54" s="26">
        <f t="shared" si="173"/>
        <v>0</v>
      </c>
      <c r="I54" s="26">
        <f t="shared" si="173"/>
        <v>0</v>
      </c>
      <c r="J54" s="26">
        <f t="shared" si="173"/>
        <v>0</v>
      </c>
      <c r="K54" s="26">
        <f t="shared" si="173"/>
        <v>0</v>
      </c>
      <c r="L54" s="26">
        <f t="shared" si="173"/>
        <v>0</v>
      </c>
      <c r="M54" s="26">
        <f t="shared" si="173"/>
        <v>0</v>
      </c>
      <c r="N54" s="26">
        <f t="shared" si="173"/>
        <v>0</v>
      </c>
      <c r="O54" s="26">
        <f t="shared" si="173"/>
        <v>0</v>
      </c>
      <c r="P54" s="26">
        <f t="shared" si="173"/>
        <v>0</v>
      </c>
      <c r="Q54" s="26">
        <f t="shared" si="173"/>
        <v>0</v>
      </c>
      <c r="R54" s="26">
        <f t="shared" si="173"/>
        <v>0</v>
      </c>
      <c r="S54" s="26">
        <f t="shared" si="173"/>
        <v>0</v>
      </c>
      <c r="T54" s="26">
        <f t="shared" si="173"/>
        <v>0</v>
      </c>
      <c r="U54" s="26">
        <f t="shared" si="173"/>
        <v>0</v>
      </c>
      <c r="V54" s="26">
        <f t="shared" si="173"/>
        <v>0</v>
      </c>
      <c r="W54" s="14">
        <f t="shared" si="173"/>
        <v>0</v>
      </c>
      <c r="X54" s="14">
        <f t="shared" si="173"/>
        <v>0</v>
      </c>
      <c r="Y54" s="14">
        <f t="shared" si="173"/>
        <v>0</v>
      </c>
      <c r="Z54" s="14">
        <f t="shared" si="173"/>
        <v>0</v>
      </c>
      <c r="AA54" s="14">
        <f t="shared" si="173"/>
        <v>0</v>
      </c>
      <c r="AB54" s="14">
        <f t="shared" si="173"/>
        <v>0</v>
      </c>
      <c r="AC54" s="14">
        <f t="shared" si="173"/>
        <v>0</v>
      </c>
      <c r="AD54" s="14">
        <f t="shared" si="173"/>
        <v>0</v>
      </c>
      <c r="AE54" s="14">
        <f t="shared" si="173"/>
        <v>0</v>
      </c>
      <c r="AF54" s="14">
        <f t="shared" si="173"/>
        <v>0</v>
      </c>
      <c r="AG54" s="14">
        <f t="shared" si="173"/>
        <v>0</v>
      </c>
      <c r="AH54" s="14">
        <f t="shared" si="173"/>
        <v>0</v>
      </c>
      <c r="AI54" s="14">
        <f t="shared" si="173"/>
        <v>0</v>
      </c>
      <c r="AJ54" s="14">
        <f t="shared" si="173"/>
        <v>0</v>
      </c>
      <c r="AK54" s="14">
        <f t="shared" si="173"/>
        <v>0</v>
      </c>
      <c r="AL54" s="14">
        <f t="shared" si="173"/>
        <v>0</v>
      </c>
      <c r="AN54" s="110">
        <f>SUM(AN55:AN56)</f>
        <v>0</v>
      </c>
      <c r="AO54" s="110">
        <f t="shared" ref="AO54:AQ54" si="174">SUM(AO55:AO56)</f>
        <v>0</v>
      </c>
      <c r="AP54" s="110">
        <f t="shared" si="174"/>
        <v>0</v>
      </c>
      <c r="AQ54" s="110">
        <f t="shared" si="174"/>
        <v>0</v>
      </c>
      <c r="AS54" s="110">
        <f>SUM(AS55:AS56)</f>
        <v>0</v>
      </c>
      <c r="AT54" s="110">
        <f t="shared" ref="AT54" si="175">SUM(AT55:AT56)</f>
        <v>0</v>
      </c>
      <c r="AU54" s="110">
        <f t="shared" ref="AU54" si="176">SUM(AU55:AU56)</f>
        <v>0</v>
      </c>
      <c r="AV54" s="110">
        <f t="shared" ref="AV54" si="177">SUM(AV55:AV56)</f>
        <v>0</v>
      </c>
      <c r="AX54" s="110">
        <f t="shared" ref="AX54" si="178">SUM(AX55:AX56)</f>
        <v>0</v>
      </c>
      <c r="AY54" s="110">
        <f t="shared" ref="AY54" si="179">SUM(AY55:AY56)</f>
        <v>0</v>
      </c>
    </row>
    <row r="55" spans="2:51" x14ac:dyDescent="0.25">
      <c r="B55" s="1" t="str">
        <f>B47</f>
        <v>AIRTTEL</v>
      </c>
      <c r="C55" s="25">
        <f>AIRTEL!C17</f>
        <v>0</v>
      </c>
      <c r="D55" s="25">
        <f>AIRTEL!D17</f>
        <v>0</v>
      </c>
      <c r="E55" s="25">
        <f>AIRTEL!E17</f>
        <v>0</v>
      </c>
      <c r="F55" s="25">
        <f>AIRTEL!F17</f>
        <v>0</v>
      </c>
      <c r="G55" s="25">
        <f>AIRTEL!G17</f>
        <v>0</v>
      </c>
      <c r="H55" s="25">
        <f>AIRTEL!H17</f>
        <v>0</v>
      </c>
      <c r="I55" s="25">
        <f>AIRTEL!I17</f>
        <v>0</v>
      </c>
      <c r="J55" s="25">
        <f>AIRTEL!J17</f>
        <v>0</v>
      </c>
      <c r="K55" s="25">
        <f>AIRTEL!K17</f>
        <v>0</v>
      </c>
      <c r="L55" s="25">
        <f>AIRTEL!L17</f>
        <v>0</v>
      </c>
      <c r="M55" s="25">
        <f>AIRTEL!M17</f>
        <v>0</v>
      </c>
      <c r="N55" s="25">
        <f>AIRTEL!N17</f>
        <v>0</v>
      </c>
      <c r="O55" s="25">
        <f>AIRTEL!O17</f>
        <v>0</v>
      </c>
      <c r="P55" s="25">
        <f>AIRTEL!P17</f>
        <v>0</v>
      </c>
      <c r="Q55" s="25">
        <f>AIRTEL!Q17</f>
        <v>0</v>
      </c>
      <c r="R55" s="25">
        <f>AIRTEL!R17</f>
        <v>0</v>
      </c>
      <c r="S55" s="25">
        <f>AIRTEL!S17</f>
        <v>0</v>
      </c>
      <c r="T55" s="25">
        <f>AIRTEL!T17</f>
        <v>0</v>
      </c>
      <c r="U55" s="25">
        <f>AIRTEL!U17</f>
        <v>0</v>
      </c>
      <c r="V55" s="25">
        <f>AIRTEL!V17</f>
        <v>0</v>
      </c>
      <c r="W55" s="12">
        <f>AIRTEL!W17</f>
        <v>0</v>
      </c>
      <c r="X55" s="12">
        <f>AIRTEL!X17</f>
        <v>0</v>
      </c>
      <c r="Y55" s="12">
        <f>AIRTEL!Y17</f>
        <v>0</v>
      </c>
      <c r="Z55" s="12">
        <f>AIRTEL!Z17</f>
        <v>0</v>
      </c>
      <c r="AA55" s="12">
        <f>AIRTEL!AA17</f>
        <v>0</v>
      </c>
      <c r="AB55" s="12">
        <f>AIRTEL!AB17</f>
        <v>0</v>
      </c>
      <c r="AC55" s="12">
        <f>AIRTEL!AC17</f>
        <v>0</v>
      </c>
      <c r="AD55" s="12">
        <f>AIRTEL!AD17</f>
        <v>0</v>
      </c>
      <c r="AE55" s="12">
        <f>AIRTEL!AE17</f>
        <v>0</v>
      </c>
      <c r="AF55" s="12">
        <f>AIRTEL!AF17</f>
        <v>0</v>
      </c>
      <c r="AG55" s="12">
        <f>AIRTEL!AG17</f>
        <v>0</v>
      </c>
      <c r="AH55" s="12">
        <f>AIRTEL!AH17</f>
        <v>0</v>
      </c>
      <c r="AI55" s="12">
        <f>AIRTEL!AI17</f>
        <v>0</v>
      </c>
      <c r="AJ55" s="12">
        <f>AIRTEL!AJ17</f>
        <v>0</v>
      </c>
      <c r="AK55" s="12">
        <f>AIRTEL!AK17</f>
        <v>0</v>
      </c>
      <c r="AL55" s="12">
        <f>AIRTEL!AL17</f>
        <v>0</v>
      </c>
      <c r="AN55" s="108">
        <f>AIRTEL!AN17</f>
        <v>0</v>
      </c>
      <c r="AO55" s="108">
        <f>AIRTEL!AO17</f>
        <v>0</v>
      </c>
      <c r="AP55" s="108">
        <f>AIRTEL!AP17</f>
        <v>0</v>
      </c>
      <c r="AQ55" s="108">
        <f>AIRTEL!AQ17</f>
        <v>0</v>
      </c>
      <c r="AS55" s="108">
        <f>AIRTEL!AS17</f>
        <v>0</v>
      </c>
      <c r="AT55" s="108">
        <f>AIRTEL!AT17</f>
        <v>0</v>
      </c>
      <c r="AU55" s="108">
        <f>AIRTEL!AU17</f>
        <v>0</v>
      </c>
      <c r="AV55" s="108">
        <f>AIRTEL!AV17</f>
        <v>0</v>
      </c>
      <c r="AX55" s="108">
        <f>AIRTEL!AX17</f>
        <v>0</v>
      </c>
      <c r="AY55" s="108">
        <f>AIRTEL!AY17</f>
        <v>0</v>
      </c>
    </row>
    <row r="56" spans="2:51" x14ac:dyDescent="0.25">
      <c r="B56" s="1" t="str">
        <f>B48</f>
        <v>MTN</v>
      </c>
      <c r="C56" s="25">
        <f>MTN!C17</f>
        <v>0</v>
      </c>
      <c r="D56" s="25">
        <f>MTN!D17</f>
        <v>0</v>
      </c>
      <c r="E56" s="25">
        <f>MTN!E17</f>
        <v>0</v>
      </c>
      <c r="F56" s="25">
        <f>MTN!F17</f>
        <v>0</v>
      </c>
      <c r="G56" s="25">
        <f>MTN!G17</f>
        <v>0</v>
      </c>
      <c r="H56" s="25">
        <f>MTN!H17</f>
        <v>0</v>
      </c>
      <c r="I56" s="25">
        <f>MTN!I17</f>
        <v>0</v>
      </c>
      <c r="J56" s="25">
        <f>MTN!J17</f>
        <v>0</v>
      </c>
      <c r="K56" s="25">
        <f>MTN!K17</f>
        <v>0</v>
      </c>
      <c r="L56" s="25">
        <f>MTN!L17</f>
        <v>0</v>
      </c>
      <c r="M56" s="25">
        <f>MTN!M17</f>
        <v>0</v>
      </c>
      <c r="N56" s="25">
        <f>MTN!N17</f>
        <v>0</v>
      </c>
      <c r="O56" s="25">
        <f>MTN!O17</f>
        <v>0</v>
      </c>
      <c r="P56" s="25">
        <f>MTN!P17</f>
        <v>0</v>
      </c>
      <c r="Q56" s="25">
        <f>MTN!Q17</f>
        <v>0</v>
      </c>
      <c r="R56" s="25">
        <f>MTN!R17</f>
        <v>0</v>
      </c>
      <c r="S56" s="25">
        <f>MTN!S17</f>
        <v>0</v>
      </c>
      <c r="T56" s="25">
        <f>MTN!T17</f>
        <v>0</v>
      </c>
      <c r="U56" s="25">
        <f>MTN!U17</f>
        <v>0</v>
      </c>
      <c r="V56" s="25">
        <f>MTN!V17</f>
        <v>0</v>
      </c>
      <c r="W56" s="12">
        <f>MTN!W17</f>
        <v>0</v>
      </c>
      <c r="X56" s="12">
        <f>MTN!X17</f>
        <v>0</v>
      </c>
      <c r="Y56" s="12">
        <f>MTN!Y17</f>
        <v>0</v>
      </c>
      <c r="Z56" s="12">
        <f>MTN!Z17</f>
        <v>0</v>
      </c>
      <c r="AA56" s="12">
        <f>MTN!AA17</f>
        <v>0</v>
      </c>
      <c r="AB56" s="12">
        <f>MTN!AB17</f>
        <v>0</v>
      </c>
      <c r="AC56" s="12">
        <f>MTN!AC17</f>
        <v>0</v>
      </c>
      <c r="AD56" s="12">
        <f>MTN!AD17</f>
        <v>0</v>
      </c>
      <c r="AE56" s="12">
        <f>MTN!AE17</f>
        <v>0</v>
      </c>
      <c r="AF56" s="12">
        <f>MTN!AF17</f>
        <v>0</v>
      </c>
      <c r="AG56" s="12">
        <f>MTN!AG17</f>
        <v>0</v>
      </c>
      <c r="AH56" s="12">
        <f>MTN!AH17</f>
        <v>0</v>
      </c>
      <c r="AI56" s="12">
        <f>MTN!AI17</f>
        <v>0</v>
      </c>
      <c r="AJ56" s="12">
        <f>MTN!AJ17</f>
        <v>0</v>
      </c>
      <c r="AK56" s="12">
        <f>MTN!AK17</f>
        <v>0</v>
      </c>
      <c r="AL56" s="12">
        <f>MTN!AL17</f>
        <v>0</v>
      </c>
      <c r="AN56" s="108">
        <f>MTN!AN17</f>
        <v>0</v>
      </c>
      <c r="AO56" s="108">
        <f>MTN!AO17</f>
        <v>0</v>
      </c>
      <c r="AP56" s="108">
        <f>MTN!AP17</f>
        <v>0</v>
      </c>
      <c r="AQ56" s="108">
        <f>MTN!AQ17</f>
        <v>0</v>
      </c>
      <c r="AS56" s="108">
        <f>MTN!AS17</f>
        <v>0</v>
      </c>
      <c r="AT56" s="108">
        <f>MTN!AT17</f>
        <v>0</v>
      </c>
      <c r="AU56" s="108">
        <f>MTN!AU17</f>
        <v>0</v>
      </c>
      <c r="AV56" s="108">
        <f>MTN!AV17</f>
        <v>0</v>
      </c>
      <c r="AX56" s="108">
        <f>MTN!AX17</f>
        <v>0</v>
      </c>
      <c r="AY56" s="108">
        <f>MTN!AY17</f>
        <v>0</v>
      </c>
    </row>
    <row r="57" spans="2:51" x14ac:dyDescent="0.25">
      <c r="B57" s="3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</row>
    <row r="58" spans="2:51" x14ac:dyDescent="0.25">
      <c r="B58" s="3" t="s">
        <v>71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</row>
    <row r="59" spans="2:51" x14ac:dyDescent="0.25">
      <c r="B59" s="1" t="str">
        <f>B55</f>
        <v>AIRTTEL</v>
      </c>
      <c r="C59" s="25">
        <f>IF(ISERROR(C55/C$46),0,C55/C$46)</f>
        <v>0</v>
      </c>
      <c r="D59" s="25">
        <f t="shared" ref="D59:V59" si="180">IF(ISERROR(D55/D$46),0,D55/D$46)</f>
        <v>0</v>
      </c>
      <c r="E59" s="25">
        <f t="shared" si="180"/>
        <v>0</v>
      </c>
      <c r="F59" s="25">
        <f t="shared" si="180"/>
        <v>0</v>
      </c>
      <c r="G59" s="25">
        <f t="shared" si="180"/>
        <v>0</v>
      </c>
      <c r="H59" s="25">
        <f t="shared" si="180"/>
        <v>0</v>
      </c>
      <c r="I59" s="25">
        <f t="shared" si="180"/>
        <v>0</v>
      </c>
      <c r="J59" s="25">
        <f t="shared" si="180"/>
        <v>0</v>
      </c>
      <c r="K59" s="25">
        <f t="shared" si="180"/>
        <v>0</v>
      </c>
      <c r="L59" s="25">
        <f t="shared" si="180"/>
        <v>0</v>
      </c>
      <c r="M59" s="25">
        <f t="shared" si="180"/>
        <v>0</v>
      </c>
      <c r="N59" s="25">
        <f t="shared" si="180"/>
        <v>0</v>
      </c>
      <c r="O59" s="25">
        <f t="shared" si="180"/>
        <v>0</v>
      </c>
      <c r="P59" s="25">
        <f t="shared" si="180"/>
        <v>0</v>
      </c>
      <c r="Q59" s="25">
        <f t="shared" si="180"/>
        <v>0</v>
      </c>
      <c r="R59" s="25">
        <f t="shared" si="180"/>
        <v>0</v>
      </c>
      <c r="S59" s="25">
        <f t="shared" si="180"/>
        <v>0</v>
      </c>
      <c r="T59" s="25">
        <f t="shared" si="180"/>
        <v>0</v>
      </c>
      <c r="U59" s="25">
        <f t="shared" si="180"/>
        <v>0</v>
      </c>
      <c r="V59" s="25">
        <f t="shared" si="180"/>
        <v>0</v>
      </c>
      <c r="W59" s="21">
        <f>IF(ISERROR(W55/W$54),0,W55/W$54)</f>
        <v>0</v>
      </c>
      <c r="X59" s="21">
        <f t="shared" ref="X59:AL59" si="181">IF(ISERROR(X55/X$54),0,X55/X$54)</f>
        <v>0</v>
      </c>
      <c r="Y59" s="21">
        <f t="shared" si="181"/>
        <v>0</v>
      </c>
      <c r="Z59" s="21">
        <f t="shared" si="181"/>
        <v>0</v>
      </c>
      <c r="AA59" s="21">
        <f t="shared" si="181"/>
        <v>0</v>
      </c>
      <c r="AB59" s="21">
        <f t="shared" si="181"/>
        <v>0</v>
      </c>
      <c r="AC59" s="21">
        <f t="shared" si="181"/>
        <v>0</v>
      </c>
      <c r="AD59" s="21">
        <f t="shared" si="181"/>
        <v>0</v>
      </c>
      <c r="AE59" s="21">
        <f t="shared" si="181"/>
        <v>0</v>
      </c>
      <c r="AF59" s="21">
        <f t="shared" si="181"/>
        <v>0</v>
      </c>
      <c r="AG59" s="21">
        <f t="shared" si="181"/>
        <v>0</v>
      </c>
      <c r="AH59" s="21">
        <f t="shared" si="181"/>
        <v>0</v>
      </c>
      <c r="AI59" s="21">
        <f t="shared" si="181"/>
        <v>0</v>
      </c>
      <c r="AJ59" s="21">
        <f t="shared" si="181"/>
        <v>0</v>
      </c>
      <c r="AK59" s="21">
        <f t="shared" si="181"/>
        <v>0</v>
      </c>
      <c r="AL59" s="21">
        <f t="shared" si="181"/>
        <v>0</v>
      </c>
      <c r="AN59" s="21">
        <f>IF(ISERROR(AN55/AN$54),0,AN55/AN$54)</f>
        <v>0</v>
      </c>
      <c r="AO59" s="21">
        <f t="shared" ref="AO59:AQ59" si="182">IF(ISERROR(AO55/AO$54),0,AO55/AO$54)</f>
        <v>0</v>
      </c>
      <c r="AP59" s="21">
        <f t="shared" si="182"/>
        <v>0</v>
      </c>
      <c r="AQ59" s="21">
        <f t="shared" si="182"/>
        <v>0</v>
      </c>
      <c r="AS59" s="21">
        <f>IF(ISERROR(AS55/AS$54),0,AS55/AS$54)</f>
        <v>0</v>
      </c>
      <c r="AT59" s="21">
        <f t="shared" ref="AT59:AV59" si="183">IF(ISERROR(AT55/AT$54),0,AT55/AT$54)</f>
        <v>0</v>
      </c>
      <c r="AU59" s="21">
        <f t="shared" si="183"/>
        <v>0</v>
      </c>
      <c r="AV59" s="21">
        <f t="shared" si="183"/>
        <v>0</v>
      </c>
      <c r="AX59" s="21">
        <f t="shared" ref="AX59:AY59" si="184">IF(ISERROR(AX55/AX$54),0,AX55/AX$54)</f>
        <v>0</v>
      </c>
      <c r="AY59" s="21">
        <f t="shared" si="184"/>
        <v>0</v>
      </c>
    </row>
    <row r="60" spans="2:51" x14ac:dyDescent="0.25">
      <c r="B60" s="1" t="str">
        <f>B56</f>
        <v>MTN</v>
      </c>
      <c r="C60" s="25">
        <f>IF(ISERROR(C56/C$46),0,C56/C$46)</f>
        <v>0</v>
      </c>
      <c r="D60" s="25">
        <f t="shared" ref="D60:V60" si="185">IF(ISERROR(D56/D$46),0,D56/D$46)</f>
        <v>0</v>
      </c>
      <c r="E60" s="25">
        <f t="shared" si="185"/>
        <v>0</v>
      </c>
      <c r="F60" s="25">
        <f t="shared" si="185"/>
        <v>0</v>
      </c>
      <c r="G60" s="25">
        <f t="shared" si="185"/>
        <v>0</v>
      </c>
      <c r="H60" s="25">
        <f t="shared" si="185"/>
        <v>0</v>
      </c>
      <c r="I60" s="25">
        <f t="shared" si="185"/>
        <v>0</v>
      </c>
      <c r="J60" s="25">
        <f t="shared" si="185"/>
        <v>0</v>
      </c>
      <c r="K60" s="25">
        <f t="shared" si="185"/>
        <v>0</v>
      </c>
      <c r="L60" s="25">
        <f t="shared" si="185"/>
        <v>0</v>
      </c>
      <c r="M60" s="25">
        <f t="shared" si="185"/>
        <v>0</v>
      </c>
      <c r="N60" s="25">
        <f t="shared" si="185"/>
        <v>0</v>
      </c>
      <c r="O60" s="25">
        <f t="shared" si="185"/>
        <v>0</v>
      </c>
      <c r="P60" s="25">
        <f t="shared" si="185"/>
        <v>0</v>
      </c>
      <c r="Q60" s="25">
        <f t="shared" si="185"/>
        <v>0</v>
      </c>
      <c r="R60" s="25">
        <f t="shared" si="185"/>
        <v>0</v>
      </c>
      <c r="S60" s="25">
        <f t="shared" si="185"/>
        <v>0</v>
      </c>
      <c r="T60" s="25">
        <f t="shared" si="185"/>
        <v>0</v>
      </c>
      <c r="U60" s="25">
        <f t="shared" si="185"/>
        <v>0</v>
      </c>
      <c r="V60" s="25">
        <f t="shared" si="185"/>
        <v>0</v>
      </c>
      <c r="W60" s="21">
        <f>IF(ISERROR(W56/W$54),0,W56/W$54)</f>
        <v>0</v>
      </c>
      <c r="X60" s="21">
        <f t="shared" ref="X60:AL60" si="186">IF(ISERROR(X56/X$54),0,X56/X$54)</f>
        <v>0</v>
      </c>
      <c r="Y60" s="21">
        <f t="shared" si="186"/>
        <v>0</v>
      </c>
      <c r="Z60" s="21">
        <f t="shared" si="186"/>
        <v>0</v>
      </c>
      <c r="AA60" s="21">
        <f t="shared" si="186"/>
        <v>0</v>
      </c>
      <c r="AB60" s="21">
        <f t="shared" si="186"/>
        <v>0</v>
      </c>
      <c r="AC60" s="21">
        <f t="shared" si="186"/>
        <v>0</v>
      </c>
      <c r="AD60" s="21">
        <f t="shared" si="186"/>
        <v>0</v>
      </c>
      <c r="AE60" s="21">
        <f t="shared" si="186"/>
        <v>0</v>
      </c>
      <c r="AF60" s="21">
        <f t="shared" si="186"/>
        <v>0</v>
      </c>
      <c r="AG60" s="21">
        <f t="shared" si="186"/>
        <v>0</v>
      </c>
      <c r="AH60" s="21">
        <f t="shared" si="186"/>
        <v>0</v>
      </c>
      <c r="AI60" s="21">
        <f t="shared" si="186"/>
        <v>0</v>
      </c>
      <c r="AJ60" s="21">
        <f t="shared" si="186"/>
        <v>0</v>
      </c>
      <c r="AK60" s="21">
        <f t="shared" si="186"/>
        <v>0</v>
      </c>
      <c r="AL60" s="21">
        <f t="shared" si="186"/>
        <v>0</v>
      </c>
      <c r="AN60" s="21">
        <f>IF(ISERROR(AN56/AN$54),0,AN56/AN$54)</f>
        <v>0</v>
      </c>
      <c r="AO60" s="21">
        <f t="shared" ref="AO60:AQ60" si="187">IF(ISERROR(AO56/AO$54),0,AO56/AO$54)</f>
        <v>0</v>
      </c>
      <c r="AP60" s="21">
        <f t="shared" si="187"/>
        <v>0</v>
      </c>
      <c r="AQ60" s="21">
        <f t="shared" si="187"/>
        <v>0</v>
      </c>
      <c r="AS60" s="21">
        <f>IF(ISERROR(AS56/AS$54),0,AS56/AS$54)</f>
        <v>0</v>
      </c>
      <c r="AT60" s="21">
        <f t="shared" ref="AT60:AV60" si="188">IF(ISERROR(AT56/AT$54),0,AT56/AT$54)</f>
        <v>0</v>
      </c>
      <c r="AU60" s="21">
        <f t="shared" si="188"/>
        <v>0</v>
      </c>
      <c r="AV60" s="21">
        <f t="shared" si="188"/>
        <v>0</v>
      </c>
      <c r="AX60" s="21">
        <f t="shared" ref="AX60:AY60" si="189">IF(ISERROR(AX56/AX$54),0,AX56/AX$54)</f>
        <v>0</v>
      </c>
      <c r="AY60" s="21">
        <f t="shared" si="189"/>
        <v>0</v>
      </c>
    </row>
    <row r="61" spans="2:51" x14ac:dyDescent="0.25">
      <c r="B61" s="1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</row>
    <row r="62" spans="2:51" x14ac:dyDescent="0.25">
      <c r="B62" s="23" t="s">
        <v>79</v>
      </c>
      <c r="C62" s="26">
        <f>C63+C64</f>
        <v>0</v>
      </c>
      <c r="D62" s="26">
        <f t="shared" ref="D62:AL62" si="190">D63+D64</f>
        <v>0</v>
      </c>
      <c r="E62" s="26">
        <f t="shared" si="190"/>
        <v>0</v>
      </c>
      <c r="F62" s="26">
        <f t="shared" si="190"/>
        <v>0</v>
      </c>
      <c r="G62" s="26">
        <f t="shared" si="190"/>
        <v>0</v>
      </c>
      <c r="H62" s="26">
        <f t="shared" si="190"/>
        <v>0</v>
      </c>
      <c r="I62" s="26">
        <f t="shared" si="190"/>
        <v>0</v>
      </c>
      <c r="J62" s="26">
        <f t="shared" si="190"/>
        <v>0</v>
      </c>
      <c r="K62" s="26">
        <f t="shared" si="190"/>
        <v>0</v>
      </c>
      <c r="L62" s="26">
        <f t="shared" si="190"/>
        <v>0</v>
      </c>
      <c r="M62" s="26">
        <f t="shared" si="190"/>
        <v>0</v>
      </c>
      <c r="N62" s="26">
        <f t="shared" si="190"/>
        <v>0</v>
      </c>
      <c r="O62" s="26">
        <f t="shared" si="190"/>
        <v>0</v>
      </c>
      <c r="P62" s="26">
        <f t="shared" si="190"/>
        <v>0</v>
      </c>
      <c r="Q62" s="26">
        <f t="shared" si="190"/>
        <v>0</v>
      </c>
      <c r="R62" s="26">
        <f t="shared" si="190"/>
        <v>0</v>
      </c>
      <c r="S62" s="26">
        <f t="shared" si="190"/>
        <v>0</v>
      </c>
      <c r="T62" s="26">
        <f t="shared" si="190"/>
        <v>0</v>
      </c>
      <c r="U62" s="26">
        <f t="shared" si="190"/>
        <v>0</v>
      </c>
      <c r="V62" s="26">
        <f t="shared" si="190"/>
        <v>0</v>
      </c>
      <c r="W62" s="14">
        <f t="shared" si="190"/>
        <v>2552.1820000000002</v>
      </c>
      <c r="X62" s="14">
        <f t="shared" si="190"/>
        <v>3079.2739999999999</v>
      </c>
      <c r="Y62" s="14">
        <f t="shared" si="190"/>
        <v>3522.8959999999997</v>
      </c>
      <c r="Z62" s="14">
        <f t="shared" si="190"/>
        <v>4920.6479999999992</v>
      </c>
      <c r="AA62" s="14">
        <f t="shared" si="190"/>
        <v>5417.7330000000002</v>
      </c>
      <c r="AB62" s="14">
        <f t="shared" si="190"/>
        <v>5555.9089999999997</v>
      </c>
      <c r="AC62" s="14">
        <f t="shared" si="190"/>
        <v>6916.2359999999999</v>
      </c>
      <c r="AD62" s="14">
        <f t="shared" si="190"/>
        <v>7223.4809999999998</v>
      </c>
      <c r="AE62" s="14">
        <f t="shared" si="190"/>
        <v>8164.5460000000003</v>
      </c>
      <c r="AF62" s="14">
        <f t="shared" si="190"/>
        <v>8245.9349999999995</v>
      </c>
      <c r="AG62" s="14">
        <f t="shared" si="190"/>
        <v>8956.2219999999998</v>
      </c>
      <c r="AH62" s="14">
        <f t="shared" si="190"/>
        <v>9346.893</v>
      </c>
      <c r="AI62" s="14">
        <f t="shared" si="190"/>
        <v>9347.9680141779445</v>
      </c>
      <c r="AJ62" s="14">
        <f t="shared" si="190"/>
        <v>9549.5123070410136</v>
      </c>
      <c r="AK62" s="14">
        <f t="shared" si="190"/>
        <v>9693.8301510384117</v>
      </c>
      <c r="AL62" s="14">
        <f t="shared" si="190"/>
        <v>0</v>
      </c>
      <c r="AN62" s="110">
        <f>SUM(AN63:AN64)</f>
        <v>0</v>
      </c>
      <c r="AO62" s="110">
        <f t="shared" ref="AO62:AQ62" si="191">SUM(AO63:AO64)</f>
        <v>0</v>
      </c>
      <c r="AP62" s="110">
        <f t="shared" si="191"/>
        <v>2552.1820000000002</v>
      </c>
      <c r="AQ62" s="110">
        <f t="shared" si="191"/>
        <v>11522.817999999999</v>
      </c>
      <c r="AS62" s="110">
        <f>SUM(AS63:AS64)</f>
        <v>17889.878000000001</v>
      </c>
      <c r="AT62" s="110">
        <f t="shared" ref="AT62" si="192">SUM(AT63:AT64)</f>
        <v>23633.962</v>
      </c>
      <c r="AU62" s="110">
        <f t="shared" ref="AU62" si="193">SUM(AU63:AU64)</f>
        <v>27651.083014177944</v>
      </c>
      <c r="AV62" s="110">
        <f t="shared" ref="AV62" si="194">SUM(AV63:AV64)</f>
        <v>19243.342458079427</v>
      </c>
      <c r="AX62" s="110">
        <f t="shared" ref="AX62" si="195">SUM(AX63:AX64)</f>
        <v>14075</v>
      </c>
      <c r="AY62" s="110">
        <f t="shared" ref="AY62" si="196">SUM(AY63:AY64)</f>
        <v>88418.265472257364</v>
      </c>
    </row>
    <row r="63" spans="2:51" x14ac:dyDescent="0.25">
      <c r="B63" s="1" t="str">
        <f>B55</f>
        <v>AIRTTEL</v>
      </c>
      <c r="C63" s="25">
        <f>AIRTEL!C18</f>
        <v>0</v>
      </c>
      <c r="D63" s="25">
        <f>AIRTEL!D18</f>
        <v>0</v>
      </c>
      <c r="E63" s="25">
        <f>AIRTEL!E18</f>
        <v>0</v>
      </c>
      <c r="F63" s="25">
        <f>AIRTEL!F18</f>
        <v>0</v>
      </c>
      <c r="G63" s="25">
        <f>AIRTEL!G18</f>
        <v>0</v>
      </c>
      <c r="H63" s="25">
        <f>AIRTEL!H18</f>
        <v>0</v>
      </c>
      <c r="I63" s="25">
        <f>AIRTEL!I18</f>
        <v>0</v>
      </c>
      <c r="J63" s="25">
        <f>AIRTEL!J18</f>
        <v>0</v>
      </c>
      <c r="K63" s="25">
        <f>AIRTEL!K18</f>
        <v>0</v>
      </c>
      <c r="L63" s="25">
        <f>AIRTEL!L18</f>
        <v>0</v>
      </c>
      <c r="M63" s="25">
        <f>AIRTEL!M18</f>
        <v>0</v>
      </c>
      <c r="N63" s="25">
        <f>AIRTEL!N18</f>
        <v>0</v>
      </c>
      <c r="O63" s="25">
        <f>AIRTEL!O18</f>
        <v>0</v>
      </c>
      <c r="P63" s="25">
        <f>AIRTEL!P18</f>
        <v>0</v>
      </c>
      <c r="Q63" s="25">
        <f>AIRTEL!Q18</f>
        <v>0</v>
      </c>
      <c r="R63" s="25">
        <f>AIRTEL!R18</f>
        <v>0</v>
      </c>
      <c r="S63" s="25">
        <f>AIRTEL!S18</f>
        <v>0</v>
      </c>
      <c r="T63" s="25">
        <f>AIRTEL!T18</f>
        <v>0</v>
      </c>
      <c r="U63" s="25">
        <f>AIRTEL!U18</f>
        <v>0</v>
      </c>
      <c r="V63" s="25">
        <f>AIRTEL!V18</f>
        <v>0</v>
      </c>
      <c r="W63" s="12">
        <f>AIRTEL!W18</f>
        <v>36.795000000000002</v>
      </c>
      <c r="X63" s="12">
        <f>AIRTEL!X18</f>
        <v>34.277999999999999</v>
      </c>
      <c r="Y63" s="12">
        <f>AIRTEL!Y18</f>
        <v>56.097999999999999</v>
      </c>
      <c r="Z63" s="12">
        <f>AIRTEL!Z18</f>
        <v>66.471000000000004</v>
      </c>
      <c r="AA63" s="12">
        <f>AIRTEL!AA18</f>
        <v>60.7</v>
      </c>
      <c r="AB63" s="12">
        <f>AIRTEL!AB18</f>
        <v>57.481000000000002</v>
      </c>
      <c r="AC63" s="12">
        <f>AIRTEL!AC18</f>
        <v>65.89</v>
      </c>
      <c r="AD63" s="12">
        <f>AIRTEL!AD18</f>
        <v>67.3</v>
      </c>
      <c r="AE63" s="12">
        <f>AIRTEL!AE18</f>
        <v>118.501</v>
      </c>
      <c r="AF63" s="12">
        <f>AIRTEL!AF18</f>
        <v>96.736999999999995</v>
      </c>
      <c r="AG63" s="12">
        <f>AIRTEL!AG18</f>
        <v>134.96600000000001</v>
      </c>
      <c r="AH63" s="12">
        <f>AIRTEL!AH18</f>
        <v>169.85300000000001</v>
      </c>
      <c r="AI63" s="12">
        <f>AIRTEL!AI18</f>
        <v>205.49901417794456</v>
      </c>
      <c r="AJ63" s="12">
        <f>AIRTEL!AJ18</f>
        <v>184.47730704101426</v>
      </c>
      <c r="AK63" s="12">
        <f>AIRTEL!AK18</f>
        <v>227.44415103841078</v>
      </c>
      <c r="AL63" s="12">
        <f>AIRTEL!AL18</f>
        <v>0</v>
      </c>
      <c r="AN63" s="108">
        <f>AIRTEL!AN18</f>
        <v>0</v>
      </c>
      <c r="AO63" s="108">
        <f>AIRTEL!AO18</f>
        <v>0</v>
      </c>
      <c r="AP63" s="108">
        <f>AIRTEL!AP18</f>
        <v>36.795000000000002</v>
      </c>
      <c r="AQ63" s="108">
        <f>AIRTEL!AQ18</f>
        <v>156.84700000000001</v>
      </c>
      <c r="AS63" s="108">
        <f>AIRTEL!AS18</f>
        <v>184.07100000000003</v>
      </c>
      <c r="AT63" s="108">
        <f>AIRTEL!AT18</f>
        <v>282.53800000000001</v>
      </c>
      <c r="AU63" s="108">
        <f>AIRTEL!AU18</f>
        <v>510.31801417794458</v>
      </c>
      <c r="AV63" s="108">
        <f>AIRTEL!AV18</f>
        <v>411.92145807942507</v>
      </c>
      <c r="AX63" s="108">
        <f>AIRTEL!AX18</f>
        <v>193.642</v>
      </c>
      <c r="AY63" s="108">
        <f>AIRTEL!AY18</f>
        <v>1388.8484722573696</v>
      </c>
    </row>
    <row r="64" spans="2:51" x14ac:dyDescent="0.25">
      <c r="B64" s="1" t="str">
        <f>B56</f>
        <v>MTN</v>
      </c>
      <c r="C64" s="25">
        <f>MTN!C18</f>
        <v>0</v>
      </c>
      <c r="D64" s="25">
        <f>MTN!D18</f>
        <v>0</v>
      </c>
      <c r="E64" s="25">
        <f>MTN!E18</f>
        <v>0</v>
      </c>
      <c r="F64" s="25">
        <f>MTN!F18</f>
        <v>0</v>
      </c>
      <c r="G64" s="25">
        <f>MTN!G18</f>
        <v>0</v>
      </c>
      <c r="H64" s="25">
        <f>MTN!H18</f>
        <v>0</v>
      </c>
      <c r="I64" s="25">
        <f>MTN!I18</f>
        <v>0</v>
      </c>
      <c r="J64" s="25">
        <f>MTN!J18</f>
        <v>0</v>
      </c>
      <c r="K64" s="25">
        <f>MTN!K18</f>
        <v>0</v>
      </c>
      <c r="L64" s="25">
        <f>MTN!L18</f>
        <v>0</v>
      </c>
      <c r="M64" s="25">
        <f>MTN!M18</f>
        <v>0</v>
      </c>
      <c r="N64" s="25">
        <f>MTN!N18</f>
        <v>0</v>
      </c>
      <c r="O64" s="25">
        <f>MTN!O18</f>
        <v>0</v>
      </c>
      <c r="P64" s="25">
        <f>MTN!P18</f>
        <v>0</v>
      </c>
      <c r="Q64" s="25">
        <f>MTN!Q18</f>
        <v>0</v>
      </c>
      <c r="R64" s="25">
        <f>MTN!R18</f>
        <v>0</v>
      </c>
      <c r="S64" s="25">
        <f>MTN!S18</f>
        <v>0</v>
      </c>
      <c r="T64" s="25">
        <f>MTN!T18</f>
        <v>0</v>
      </c>
      <c r="U64" s="25">
        <f>MTN!U18</f>
        <v>0</v>
      </c>
      <c r="V64" s="25">
        <f>MTN!V18</f>
        <v>0</v>
      </c>
      <c r="W64" s="12">
        <f>MTN!W18</f>
        <v>2515.3870000000002</v>
      </c>
      <c r="X64" s="12">
        <f>MTN!X18</f>
        <v>3044.9960000000001</v>
      </c>
      <c r="Y64" s="12">
        <f>MTN!Y18</f>
        <v>3466.7979999999998</v>
      </c>
      <c r="Z64" s="12">
        <f>MTN!Z18</f>
        <v>4854.1769999999997</v>
      </c>
      <c r="AA64" s="12">
        <f>MTN!AA18</f>
        <v>5357.0330000000004</v>
      </c>
      <c r="AB64" s="12">
        <f>MTN!AB18</f>
        <v>5498.4279999999999</v>
      </c>
      <c r="AC64" s="12">
        <f>MTN!AC18</f>
        <v>6850.3459999999995</v>
      </c>
      <c r="AD64" s="12">
        <f>MTN!AD18</f>
        <v>7156.1809999999996</v>
      </c>
      <c r="AE64" s="12">
        <f>MTN!AE18</f>
        <v>8046.0450000000001</v>
      </c>
      <c r="AF64" s="12">
        <f>MTN!AF18</f>
        <v>8149.1980000000003</v>
      </c>
      <c r="AG64" s="12">
        <f>MTN!AG18</f>
        <v>8821.2559999999994</v>
      </c>
      <c r="AH64" s="12">
        <f>MTN!AH18</f>
        <v>9177.0400000000009</v>
      </c>
      <c r="AI64" s="12">
        <f>MTN!AI18</f>
        <v>9142.4689999999991</v>
      </c>
      <c r="AJ64" s="12">
        <f>MTN!AJ18</f>
        <v>9365.0349999999999</v>
      </c>
      <c r="AK64" s="12">
        <f>MTN!AK18</f>
        <v>9466.3860000000004</v>
      </c>
      <c r="AL64" s="12">
        <f>MTN!AL18</f>
        <v>0</v>
      </c>
      <c r="AN64" s="108">
        <f>MTN!AN18</f>
        <v>0</v>
      </c>
      <c r="AO64" s="108">
        <f>MTN!AO18</f>
        <v>0</v>
      </c>
      <c r="AP64" s="108">
        <f>MTN!AP18</f>
        <v>2515.3870000000002</v>
      </c>
      <c r="AQ64" s="108">
        <f>MTN!AQ18</f>
        <v>11365.971</v>
      </c>
      <c r="AS64" s="108">
        <f>MTN!AS18</f>
        <v>17705.807000000001</v>
      </c>
      <c r="AT64" s="108">
        <f>MTN!AT18</f>
        <v>23351.423999999999</v>
      </c>
      <c r="AU64" s="108">
        <f>MTN!AU18</f>
        <v>27140.764999999999</v>
      </c>
      <c r="AV64" s="108">
        <f>MTN!AV18</f>
        <v>18831.421000000002</v>
      </c>
      <c r="AX64" s="108">
        <f>MTN!AX18</f>
        <v>13881.358</v>
      </c>
      <c r="AY64" s="108">
        <f>MTN!AY18</f>
        <v>87029.417000000001</v>
      </c>
    </row>
    <row r="65" spans="2:51" x14ac:dyDescent="0.25">
      <c r="B65" s="3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</row>
    <row r="66" spans="2:51" x14ac:dyDescent="0.25">
      <c r="B66" s="3" t="s">
        <v>72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</row>
    <row r="67" spans="2:51" x14ac:dyDescent="0.25">
      <c r="B67" s="1" t="str">
        <f>B63</f>
        <v>AIRTTEL</v>
      </c>
      <c r="C67" s="25">
        <f>IF(ISERROR(C63/C$46),0,C63/C$46)</f>
        <v>0</v>
      </c>
      <c r="D67" s="25">
        <f t="shared" ref="D67:V67" si="197">IF(ISERROR(D63/D$46),0,D63/D$46)</f>
        <v>0</v>
      </c>
      <c r="E67" s="25">
        <f t="shared" si="197"/>
        <v>0</v>
      </c>
      <c r="F67" s="25">
        <f t="shared" si="197"/>
        <v>0</v>
      </c>
      <c r="G67" s="25">
        <f t="shared" si="197"/>
        <v>0</v>
      </c>
      <c r="H67" s="25">
        <f t="shared" si="197"/>
        <v>0</v>
      </c>
      <c r="I67" s="25">
        <f t="shared" si="197"/>
        <v>0</v>
      </c>
      <c r="J67" s="25">
        <f t="shared" si="197"/>
        <v>0</v>
      </c>
      <c r="K67" s="25">
        <f t="shared" si="197"/>
        <v>0</v>
      </c>
      <c r="L67" s="25">
        <f t="shared" si="197"/>
        <v>0</v>
      </c>
      <c r="M67" s="25">
        <f t="shared" si="197"/>
        <v>0</v>
      </c>
      <c r="N67" s="25">
        <f t="shared" si="197"/>
        <v>0</v>
      </c>
      <c r="O67" s="25">
        <f t="shared" si="197"/>
        <v>0</v>
      </c>
      <c r="P67" s="25">
        <f t="shared" si="197"/>
        <v>0</v>
      </c>
      <c r="Q67" s="25">
        <f t="shared" si="197"/>
        <v>0</v>
      </c>
      <c r="R67" s="25">
        <f t="shared" si="197"/>
        <v>0</v>
      </c>
      <c r="S67" s="25">
        <f t="shared" si="197"/>
        <v>0</v>
      </c>
      <c r="T67" s="25">
        <f t="shared" si="197"/>
        <v>0</v>
      </c>
      <c r="U67" s="25">
        <f t="shared" si="197"/>
        <v>0</v>
      </c>
      <c r="V67" s="25">
        <f t="shared" si="197"/>
        <v>0</v>
      </c>
      <c r="W67" s="21">
        <f>IF(ISERROR(W63/W$62),0,W63/W$62)</f>
        <v>1.4417075271277675E-2</v>
      </c>
      <c r="X67" s="21">
        <f t="shared" ref="X67:AL67" si="198">IF(ISERROR(X63/X$62),0,X63/X$62)</f>
        <v>1.1131844714046234E-2</v>
      </c>
      <c r="Y67" s="21">
        <f t="shared" si="198"/>
        <v>1.5923830848256663E-2</v>
      </c>
      <c r="Z67" s="21">
        <f t="shared" si="198"/>
        <v>1.3508586673950263E-2</v>
      </c>
      <c r="AA67" s="21">
        <f t="shared" si="198"/>
        <v>1.1203948219670478E-2</v>
      </c>
      <c r="AB67" s="21">
        <f t="shared" si="198"/>
        <v>1.0345921792455566E-2</v>
      </c>
      <c r="AC67" s="21">
        <f t="shared" si="198"/>
        <v>9.5268582506438469E-3</v>
      </c>
      <c r="AD67" s="21">
        <f t="shared" si="198"/>
        <v>9.3168376853209698E-3</v>
      </c>
      <c r="AE67" s="21">
        <f t="shared" si="198"/>
        <v>1.4514095456134364E-2</v>
      </c>
      <c r="AF67" s="21">
        <f t="shared" si="198"/>
        <v>1.1731477388555695E-2</v>
      </c>
      <c r="AG67" s="21">
        <f t="shared" si="198"/>
        <v>1.5069523734449638E-2</v>
      </c>
      <c r="AH67" s="21">
        <f t="shared" si="198"/>
        <v>1.8172134847376557E-2</v>
      </c>
      <c r="AI67" s="21">
        <f t="shared" si="198"/>
        <v>2.1983281699965898E-2</v>
      </c>
      <c r="AJ67" s="21">
        <f t="shared" si="198"/>
        <v>1.9317982019353603E-2</v>
      </c>
      <c r="AK67" s="21">
        <f t="shared" si="198"/>
        <v>2.3462774516845312E-2</v>
      </c>
      <c r="AL67" s="21">
        <f t="shared" si="198"/>
        <v>0</v>
      </c>
      <c r="AN67" s="21">
        <f>IF(ISERROR(AN63/AN$62),0,AN63/AN$62)</f>
        <v>0</v>
      </c>
      <c r="AO67" s="21">
        <f t="shared" ref="AO67:AQ67" si="199">IF(ISERROR(AO63/AO$62),0,AO63/AO$62)</f>
        <v>0</v>
      </c>
      <c r="AP67" s="21">
        <f t="shared" si="199"/>
        <v>1.4417075271277675E-2</v>
      </c>
      <c r="AQ67" s="21">
        <f t="shared" si="199"/>
        <v>1.3611861265187042E-2</v>
      </c>
      <c r="AS67" s="21">
        <f>IF(ISERROR(AS63/AS$62),0,AS63/AS$62)</f>
        <v>1.0289114324871305E-2</v>
      </c>
      <c r="AT67" s="21">
        <f t="shared" ref="AT67:AV67" si="200">IF(ISERROR(AT63/AT$62),0,AT63/AT$62)</f>
        <v>1.1954745463329424E-2</v>
      </c>
      <c r="AU67" s="21">
        <f t="shared" si="200"/>
        <v>1.8455624827290917E-2</v>
      </c>
      <c r="AV67" s="21">
        <f t="shared" si="200"/>
        <v>2.1405920461935006E-2</v>
      </c>
      <c r="AX67" s="21">
        <f t="shared" ref="AX67:AY67" si="201">IF(ISERROR(AX63/AX$62),0,AX63/AX$62)</f>
        <v>1.3757868561278863E-2</v>
      </c>
      <c r="AY67" s="21">
        <f t="shared" si="201"/>
        <v>1.5707709994527579E-2</v>
      </c>
    </row>
    <row r="68" spans="2:51" x14ac:dyDescent="0.25">
      <c r="B68" s="1" t="str">
        <f>B64</f>
        <v>MTN</v>
      </c>
      <c r="C68" s="25">
        <f>IF(ISERROR(C64/C$46),0,C64/C$46)</f>
        <v>0</v>
      </c>
      <c r="D68" s="25">
        <f t="shared" ref="D68:V68" si="202">IF(ISERROR(D64/D$46),0,D64/D$46)</f>
        <v>0</v>
      </c>
      <c r="E68" s="25">
        <f t="shared" si="202"/>
        <v>0</v>
      </c>
      <c r="F68" s="25">
        <f t="shared" si="202"/>
        <v>0</v>
      </c>
      <c r="G68" s="25">
        <f t="shared" si="202"/>
        <v>0</v>
      </c>
      <c r="H68" s="25">
        <f t="shared" si="202"/>
        <v>0</v>
      </c>
      <c r="I68" s="25">
        <f t="shared" si="202"/>
        <v>0</v>
      </c>
      <c r="J68" s="25">
        <f t="shared" si="202"/>
        <v>0</v>
      </c>
      <c r="K68" s="25">
        <f t="shared" si="202"/>
        <v>0</v>
      </c>
      <c r="L68" s="25">
        <f t="shared" si="202"/>
        <v>0</v>
      </c>
      <c r="M68" s="25">
        <f t="shared" si="202"/>
        <v>0</v>
      </c>
      <c r="N68" s="25">
        <f t="shared" si="202"/>
        <v>0</v>
      </c>
      <c r="O68" s="25">
        <f t="shared" si="202"/>
        <v>0</v>
      </c>
      <c r="P68" s="25">
        <f t="shared" si="202"/>
        <v>0</v>
      </c>
      <c r="Q68" s="25">
        <f t="shared" si="202"/>
        <v>0</v>
      </c>
      <c r="R68" s="25">
        <f t="shared" si="202"/>
        <v>0</v>
      </c>
      <c r="S68" s="25">
        <f t="shared" si="202"/>
        <v>0</v>
      </c>
      <c r="T68" s="25">
        <f t="shared" si="202"/>
        <v>0</v>
      </c>
      <c r="U68" s="25">
        <f t="shared" si="202"/>
        <v>0</v>
      </c>
      <c r="V68" s="25">
        <f t="shared" si="202"/>
        <v>0</v>
      </c>
      <c r="W68" s="21">
        <f>IF(ISERROR(W64/W$62),0,W64/W$62)</f>
        <v>0.98558292472872233</v>
      </c>
      <c r="X68" s="21">
        <f t="shared" ref="X68:AL68" si="203">IF(ISERROR(X64/X$62),0,X64/X$62)</f>
        <v>0.98886815528595384</v>
      </c>
      <c r="Y68" s="21">
        <f t="shared" si="203"/>
        <v>0.98407616915174334</v>
      </c>
      <c r="Z68" s="21">
        <f t="shared" si="203"/>
        <v>0.98649141332604984</v>
      </c>
      <c r="AA68" s="21">
        <f t="shared" si="203"/>
        <v>0.98879605178032959</v>
      </c>
      <c r="AB68" s="21">
        <f t="shared" si="203"/>
        <v>0.98965407820754447</v>
      </c>
      <c r="AC68" s="21">
        <f t="shared" si="203"/>
        <v>0.99047314174935608</v>
      </c>
      <c r="AD68" s="21">
        <f t="shared" si="203"/>
        <v>0.99068316231467901</v>
      </c>
      <c r="AE68" s="21">
        <f t="shared" si="203"/>
        <v>0.98548590454386564</v>
      </c>
      <c r="AF68" s="21">
        <f t="shared" si="203"/>
        <v>0.98826852261144438</v>
      </c>
      <c r="AG68" s="21">
        <f t="shared" si="203"/>
        <v>0.9849304762655503</v>
      </c>
      <c r="AH68" s="21">
        <f t="shared" si="203"/>
        <v>0.98182786515262355</v>
      </c>
      <c r="AI68" s="21">
        <f t="shared" si="203"/>
        <v>0.978016718300034</v>
      </c>
      <c r="AJ68" s="21">
        <f t="shared" si="203"/>
        <v>0.98068201798064647</v>
      </c>
      <c r="AK68" s="21">
        <f t="shared" si="203"/>
        <v>0.97653722548315458</v>
      </c>
      <c r="AL68" s="21">
        <f t="shared" si="203"/>
        <v>0</v>
      </c>
      <c r="AN68" s="21">
        <f>IF(ISERROR(AN64/AN$62),0,AN64/AN$62)</f>
        <v>0</v>
      </c>
      <c r="AO68" s="21">
        <f t="shared" ref="AO68:AQ68" si="204">IF(ISERROR(AO64/AO$62),0,AO64/AO$62)</f>
        <v>0</v>
      </c>
      <c r="AP68" s="21">
        <f t="shared" si="204"/>
        <v>0.98558292472872233</v>
      </c>
      <c r="AQ68" s="21">
        <f t="shared" si="204"/>
        <v>0.98638813873481301</v>
      </c>
      <c r="AS68" s="21">
        <f>IF(ISERROR(AS64/AS$62),0,AS64/AS$62)</f>
        <v>0.98971088567512866</v>
      </c>
      <c r="AT68" s="21">
        <f t="shared" ref="AT68:AV68" si="205">IF(ISERROR(AT64/AT$62),0,AT64/AT$62)</f>
        <v>0.98804525453667058</v>
      </c>
      <c r="AU68" s="21">
        <f t="shared" si="205"/>
        <v>0.98154437517270909</v>
      </c>
      <c r="AV68" s="21">
        <f t="shared" si="205"/>
        <v>0.97859407953806499</v>
      </c>
      <c r="AX68" s="21">
        <f t="shared" ref="AX68:AY68" si="206">IF(ISERROR(AX64/AX$62),0,AX64/AX$62)</f>
        <v>0.98624213143872119</v>
      </c>
      <c r="AY68" s="21">
        <f t="shared" si="206"/>
        <v>0.98429229000547247</v>
      </c>
    </row>
    <row r="69" spans="2:51" x14ac:dyDescent="0.25">
      <c r="B69" s="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2:51" x14ac:dyDescent="0.25">
      <c r="B70" s="23" t="s">
        <v>78</v>
      </c>
      <c r="C70" s="26">
        <f>C71+C72</f>
        <v>0</v>
      </c>
      <c r="D70" s="26">
        <f t="shared" ref="D70:AL70" si="207">D71+D72</f>
        <v>0</v>
      </c>
      <c r="E70" s="26">
        <f t="shared" si="207"/>
        <v>0</v>
      </c>
      <c r="F70" s="26">
        <f t="shared" si="207"/>
        <v>0</v>
      </c>
      <c r="G70" s="26">
        <f t="shared" si="207"/>
        <v>0</v>
      </c>
      <c r="H70" s="26">
        <f t="shared" si="207"/>
        <v>0</v>
      </c>
      <c r="I70" s="26">
        <f t="shared" si="207"/>
        <v>0</v>
      </c>
      <c r="J70" s="26">
        <f t="shared" si="207"/>
        <v>0</v>
      </c>
      <c r="K70" s="26">
        <f t="shared" si="207"/>
        <v>0</v>
      </c>
      <c r="L70" s="26">
        <f t="shared" si="207"/>
        <v>0</v>
      </c>
      <c r="M70" s="26">
        <f t="shared" si="207"/>
        <v>0</v>
      </c>
      <c r="N70" s="26">
        <f t="shared" si="207"/>
        <v>0</v>
      </c>
      <c r="O70" s="26">
        <f t="shared" si="207"/>
        <v>0</v>
      </c>
      <c r="P70" s="26">
        <f t="shared" si="207"/>
        <v>0</v>
      </c>
      <c r="Q70" s="26">
        <f t="shared" si="207"/>
        <v>0</v>
      </c>
      <c r="R70" s="26">
        <f t="shared" si="207"/>
        <v>0</v>
      </c>
      <c r="S70" s="26">
        <f t="shared" si="207"/>
        <v>0</v>
      </c>
      <c r="T70" s="26">
        <f t="shared" si="207"/>
        <v>0</v>
      </c>
      <c r="U70" s="26">
        <f t="shared" si="207"/>
        <v>0</v>
      </c>
      <c r="V70" s="26">
        <f t="shared" si="207"/>
        <v>0</v>
      </c>
      <c r="W70" s="14">
        <f t="shared" si="207"/>
        <v>3107.7809999999999</v>
      </c>
      <c r="X70" s="14">
        <f t="shared" si="207"/>
        <v>3683.1089999999999</v>
      </c>
      <c r="Y70" s="14">
        <f t="shared" si="207"/>
        <v>4116.3959999999997</v>
      </c>
      <c r="Z70" s="14">
        <f t="shared" si="207"/>
        <v>5628.1769999999997</v>
      </c>
      <c r="AA70" s="14">
        <f t="shared" si="207"/>
        <v>6079.8609999999999</v>
      </c>
      <c r="AB70" s="14">
        <f t="shared" si="207"/>
        <v>6216.3270000000002</v>
      </c>
      <c r="AC70" s="14">
        <f t="shared" si="207"/>
        <v>7729.6549999999997</v>
      </c>
      <c r="AD70" s="14">
        <f t="shared" si="207"/>
        <v>8102.6620000000003</v>
      </c>
      <c r="AE70" s="14">
        <f t="shared" si="207"/>
        <v>9161.7430000000004</v>
      </c>
      <c r="AF70" s="14">
        <f t="shared" si="207"/>
        <v>9433.2240000000002</v>
      </c>
      <c r="AG70" s="14">
        <f t="shared" si="207"/>
        <v>9876.4350000000013</v>
      </c>
      <c r="AH70" s="14">
        <f t="shared" si="207"/>
        <v>10875.564</v>
      </c>
      <c r="AI70" s="14">
        <f t="shared" si="207"/>
        <v>10947.956</v>
      </c>
      <c r="AJ70" s="14">
        <f t="shared" si="207"/>
        <v>11356.692999999999</v>
      </c>
      <c r="AK70" s="14">
        <f t="shared" si="207"/>
        <v>11629.714</v>
      </c>
      <c r="AL70" s="14">
        <f t="shared" si="207"/>
        <v>0</v>
      </c>
      <c r="AN70" s="110">
        <f>SUM(AN71:AN72)</f>
        <v>0</v>
      </c>
      <c r="AO70" s="110">
        <f t="shared" ref="AO70:AQ70" si="208">SUM(AO71:AO72)</f>
        <v>0</v>
      </c>
      <c r="AP70" s="110">
        <f t="shared" si="208"/>
        <v>3107.7809999999999</v>
      </c>
      <c r="AQ70" s="110">
        <f t="shared" si="208"/>
        <v>13427.682000000001</v>
      </c>
      <c r="AS70" s="110">
        <f>SUM(AS71:AS72)</f>
        <v>20025.843000000001</v>
      </c>
      <c r="AT70" s="110">
        <f t="shared" ref="AT70" si="209">SUM(AT71:AT72)</f>
        <v>26697.629000000001</v>
      </c>
      <c r="AU70" s="110">
        <f t="shared" ref="AU70" si="210">SUM(AU71:AU72)</f>
        <v>31699.955000000002</v>
      </c>
      <c r="AV70" s="110">
        <f t="shared" ref="AV70" si="211">SUM(AV71:AV72)</f>
        <v>22986.406999999999</v>
      </c>
      <c r="AX70" s="110">
        <f t="shared" ref="AX70" si="212">SUM(AX71:AX72)</f>
        <v>16535.463000000003</v>
      </c>
      <c r="AY70" s="110">
        <f t="shared" ref="AY70" si="213">SUM(AY71:AY72)</f>
        <v>101409.83400000002</v>
      </c>
    </row>
    <row r="71" spans="2:51" x14ac:dyDescent="0.25">
      <c r="B71" s="1" t="str">
        <f>B63</f>
        <v>AIRTTEL</v>
      </c>
      <c r="C71" s="25">
        <f>AIRTEL!C19</f>
        <v>0</v>
      </c>
      <c r="D71" s="25">
        <f>AIRTEL!D19</f>
        <v>0</v>
      </c>
      <c r="E71" s="25">
        <f>AIRTEL!E19</f>
        <v>0</v>
      </c>
      <c r="F71" s="25">
        <f>AIRTEL!F19</f>
        <v>0</v>
      </c>
      <c r="G71" s="25">
        <f>AIRTEL!G19</f>
        <v>0</v>
      </c>
      <c r="H71" s="25">
        <f>AIRTEL!H19</f>
        <v>0</v>
      </c>
      <c r="I71" s="25">
        <f>AIRTEL!I19</f>
        <v>0</v>
      </c>
      <c r="J71" s="25">
        <f>AIRTEL!J19</f>
        <v>0</v>
      </c>
      <c r="K71" s="25">
        <f>AIRTEL!K19</f>
        <v>0</v>
      </c>
      <c r="L71" s="25">
        <f>AIRTEL!L19</f>
        <v>0</v>
      </c>
      <c r="M71" s="25">
        <f>AIRTEL!M19</f>
        <v>0</v>
      </c>
      <c r="N71" s="25">
        <f>AIRTEL!N19</f>
        <v>0</v>
      </c>
      <c r="O71" s="25">
        <f>AIRTEL!O19</f>
        <v>0</v>
      </c>
      <c r="P71" s="25">
        <f>AIRTEL!P19</f>
        <v>0</v>
      </c>
      <c r="Q71" s="25">
        <f>AIRTEL!Q19</f>
        <v>0</v>
      </c>
      <c r="R71" s="25">
        <f>AIRTEL!R19</f>
        <v>0</v>
      </c>
      <c r="S71" s="25">
        <f>AIRTEL!S19</f>
        <v>0</v>
      </c>
      <c r="T71" s="25">
        <f>AIRTEL!T19</f>
        <v>0</v>
      </c>
      <c r="U71" s="25">
        <f>AIRTEL!U19</f>
        <v>0</v>
      </c>
      <c r="V71" s="25">
        <f>AIRTEL!V19</f>
        <v>0</v>
      </c>
      <c r="W71" s="12">
        <f>AIRTEL!W19</f>
        <v>592.66200000000003</v>
      </c>
      <c r="X71" s="12">
        <f>AIRTEL!X19</f>
        <v>638.49099999999999</v>
      </c>
      <c r="Y71" s="12">
        <f>AIRTEL!Y19</f>
        <v>650.02200000000005</v>
      </c>
      <c r="Z71" s="12">
        <f>AIRTEL!Z19</f>
        <v>774.43200000000002</v>
      </c>
      <c r="AA71" s="12">
        <f>AIRTEL!AA19</f>
        <v>723.82899999999995</v>
      </c>
      <c r="AB71" s="12">
        <f>AIRTEL!AB19</f>
        <v>718.80499999999995</v>
      </c>
      <c r="AC71" s="12">
        <f>AIRTEL!AC19</f>
        <v>880.16099999999994</v>
      </c>
      <c r="AD71" s="12">
        <f>AIRTEL!AD19</f>
        <v>947.13800000000003</v>
      </c>
      <c r="AE71" s="12">
        <f>AIRTEL!AE19</f>
        <v>1115.9079999999999</v>
      </c>
      <c r="AF71" s="12">
        <f>AIRTEL!AF19</f>
        <v>1304.8040000000001</v>
      </c>
      <c r="AG71" s="12">
        <f>AIRTEL!AG19</f>
        <v>1520.2170000000001</v>
      </c>
      <c r="AH71" s="12">
        <f>AIRTEL!AH19</f>
        <v>1698.7619999999999</v>
      </c>
      <c r="AI71" s="12">
        <f>AIRTEL!AI19</f>
        <v>1805.7260000000001</v>
      </c>
      <c r="AJ71" s="12">
        <f>AIRTEL!AJ19</f>
        <v>1991.8979999999999</v>
      </c>
      <c r="AK71" s="12">
        <f>AIRTEL!AK19</f>
        <v>2163.5680000000002</v>
      </c>
      <c r="AL71" s="12">
        <f>AIRTEL!AL19</f>
        <v>0</v>
      </c>
      <c r="AN71" s="108">
        <f>AIRTEL!AN19</f>
        <v>0</v>
      </c>
      <c r="AO71" s="108">
        <f>AIRTEL!AO19</f>
        <v>0</v>
      </c>
      <c r="AP71" s="108">
        <f>AIRTEL!AP19</f>
        <v>592.66200000000003</v>
      </c>
      <c r="AQ71" s="108">
        <f>AIRTEL!AQ19</f>
        <v>2062.9449999999997</v>
      </c>
      <c r="AS71" s="108">
        <f>AIRTEL!AS19</f>
        <v>2322.7950000000001</v>
      </c>
      <c r="AT71" s="108">
        <f>AIRTEL!AT19</f>
        <v>3367.85</v>
      </c>
      <c r="AU71" s="108">
        <f>AIRTEL!AU19</f>
        <v>5024.7049999999999</v>
      </c>
      <c r="AV71" s="108">
        <f>AIRTEL!AV19</f>
        <v>4155.4660000000003</v>
      </c>
      <c r="AX71" s="108">
        <f>AIRTEL!AX19</f>
        <v>2655.607</v>
      </c>
      <c r="AY71" s="108">
        <f>AIRTEL!AY19</f>
        <v>14870.816000000001</v>
      </c>
    </row>
    <row r="72" spans="2:51" x14ac:dyDescent="0.25">
      <c r="B72" s="1" t="str">
        <f>B64</f>
        <v>MTN</v>
      </c>
      <c r="C72" s="25">
        <f>MTN!C19</f>
        <v>0</v>
      </c>
      <c r="D72" s="25">
        <f>MTN!D19</f>
        <v>0</v>
      </c>
      <c r="E72" s="25">
        <f>MTN!E19</f>
        <v>0</v>
      </c>
      <c r="F72" s="25">
        <f>MTN!F19</f>
        <v>0</v>
      </c>
      <c r="G72" s="25">
        <f>MTN!G19</f>
        <v>0</v>
      </c>
      <c r="H72" s="25">
        <f>MTN!H19</f>
        <v>0</v>
      </c>
      <c r="I72" s="25">
        <f>MTN!I19</f>
        <v>0</v>
      </c>
      <c r="J72" s="25">
        <f>MTN!J19</f>
        <v>0</v>
      </c>
      <c r="K72" s="25">
        <f>MTN!K19</f>
        <v>0</v>
      </c>
      <c r="L72" s="25">
        <f>MTN!L19</f>
        <v>0</v>
      </c>
      <c r="M72" s="25">
        <f>MTN!M19</f>
        <v>0</v>
      </c>
      <c r="N72" s="25">
        <f>MTN!N19</f>
        <v>0</v>
      </c>
      <c r="O72" s="25">
        <f>MTN!O19</f>
        <v>0</v>
      </c>
      <c r="P72" s="25">
        <f>MTN!P19</f>
        <v>0</v>
      </c>
      <c r="Q72" s="25">
        <f>MTN!Q19</f>
        <v>0</v>
      </c>
      <c r="R72" s="25">
        <f>MTN!R19</f>
        <v>0</v>
      </c>
      <c r="S72" s="25">
        <f>MTN!S19</f>
        <v>0</v>
      </c>
      <c r="T72" s="25">
        <f>MTN!T19</f>
        <v>0</v>
      </c>
      <c r="U72" s="25">
        <f>MTN!U19</f>
        <v>0</v>
      </c>
      <c r="V72" s="25">
        <f>MTN!V19</f>
        <v>0</v>
      </c>
      <c r="W72" s="12">
        <f>MTN!W19</f>
        <v>2515.1190000000001</v>
      </c>
      <c r="X72" s="12">
        <f>MTN!X19</f>
        <v>3044.6179999999999</v>
      </c>
      <c r="Y72" s="12">
        <f>MTN!Y19</f>
        <v>3466.3739999999998</v>
      </c>
      <c r="Z72" s="12">
        <f>MTN!Z19</f>
        <v>4853.7449999999999</v>
      </c>
      <c r="AA72" s="12">
        <f>MTN!AA19</f>
        <v>5356.0320000000002</v>
      </c>
      <c r="AB72" s="12">
        <f>MTN!AB19</f>
        <v>5497.5219999999999</v>
      </c>
      <c r="AC72" s="12">
        <f>MTN!AC19</f>
        <v>6849.4939999999997</v>
      </c>
      <c r="AD72" s="12">
        <f>MTN!AD19</f>
        <v>7155.5240000000003</v>
      </c>
      <c r="AE72" s="12">
        <f>MTN!AE19</f>
        <v>8045.835</v>
      </c>
      <c r="AF72" s="12">
        <f>MTN!AF19</f>
        <v>8128.42</v>
      </c>
      <c r="AG72" s="12">
        <f>MTN!AG19</f>
        <v>8356.2180000000008</v>
      </c>
      <c r="AH72" s="12">
        <f>MTN!AH19</f>
        <v>9176.8019999999997</v>
      </c>
      <c r="AI72" s="12">
        <f>MTN!AI19</f>
        <v>9142.23</v>
      </c>
      <c r="AJ72" s="12">
        <f>MTN!AJ19</f>
        <v>9364.7950000000001</v>
      </c>
      <c r="AK72" s="12">
        <f>MTN!AK19</f>
        <v>9466.1460000000006</v>
      </c>
      <c r="AL72" s="12">
        <f>MTN!AL19</f>
        <v>0</v>
      </c>
      <c r="AN72" s="108">
        <f>MTN!AN19</f>
        <v>0</v>
      </c>
      <c r="AO72" s="108">
        <f>MTN!AO19</f>
        <v>0</v>
      </c>
      <c r="AP72" s="108">
        <f>MTN!AP19</f>
        <v>2515.1190000000001</v>
      </c>
      <c r="AQ72" s="108">
        <f>MTN!AQ19</f>
        <v>11364.737000000001</v>
      </c>
      <c r="AS72" s="108">
        <f>MTN!AS19</f>
        <v>17703.047999999999</v>
      </c>
      <c r="AT72" s="108">
        <f>MTN!AT19</f>
        <v>23329.779000000002</v>
      </c>
      <c r="AU72" s="108">
        <f>MTN!AU19</f>
        <v>26675.25</v>
      </c>
      <c r="AV72" s="108">
        <f>MTN!AV19</f>
        <v>18830.940999999999</v>
      </c>
      <c r="AX72" s="108">
        <f>MTN!AX19</f>
        <v>13879.856000000002</v>
      </c>
      <c r="AY72" s="108">
        <f>MTN!AY19</f>
        <v>86539.018000000011</v>
      </c>
    </row>
    <row r="73" spans="2:51" x14ac:dyDescent="0.25">
      <c r="B73" s="3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</row>
    <row r="74" spans="2:51" x14ac:dyDescent="0.25">
      <c r="B74" s="3" t="s">
        <v>77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</row>
    <row r="75" spans="2:51" x14ac:dyDescent="0.25">
      <c r="B75" s="1" t="str">
        <f>B71</f>
        <v>AIRTTEL</v>
      </c>
      <c r="C75" s="25">
        <f>IF(ISERROR(C71/C$46),0,C71/C$46)</f>
        <v>0</v>
      </c>
      <c r="D75" s="25">
        <f t="shared" ref="D75:V75" si="214">IF(ISERROR(D71/D$46),0,D71/D$46)</f>
        <v>0</v>
      </c>
      <c r="E75" s="25">
        <f t="shared" si="214"/>
        <v>0</v>
      </c>
      <c r="F75" s="25">
        <f t="shared" si="214"/>
        <v>0</v>
      </c>
      <c r="G75" s="25">
        <f t="shared" si="214"/>
        <v>0</v>
      </c>
      <c r="H75" s="25">
        <f t="shared" si="214"/>
        <v>0</v>
      </c>
      <c r="I75" s="25">
        <f t="shared" si="214"/>
        <v>0</v>
      </c>
      <c r="J75" s="25">
        <f t="shared" si="214"/>
        <v>0</v>
      </c>
      <c r="K75" s="25">
        <f t="shared" si="214"/>
        <v>0</v>
      </c>
      <c r="L75" s="25">
        <f t="shared" si="214"/>
        <v>0</v>
      </c>
      <c r="M75" s="25">
        <f t="shared" si="214"/>
        <v>0</v>
      </c>
      <c r="N75" s="25">
        <f t="shared" si="214"/>
        <v>0</v>
      </c>
      <c r="O75" s="25">
        <f t="shared" si="214"/>
        <v>0</v>
      </c>
      <c r="P75" s="25">
        <f t="shared" si="214"/>
        <v>0</v>
      </c>
      <c r="Q75" s="25">
        <f t="shared" si="214"/>
        <v>0</v>
      </c>
      <c r="R75" s="25">
        <f t="shared" si="214"/>
        <v>0</v>
      </c>
      <c r="S75" s="25">
        <f t="shared" si="214"/>
        <v>0</v>
      </c>
      <c r="T75" s="25">
        <f t="shared" si="214"/>
        <v>0</v>
      </c>
      <c r="U75" s="25">
        <f t="shared" si="214"/>
        <v>0</v>
      </c>
      <c r="V75" s="25">
        <f t="shared" si="214"/>
        <v>0</v>
      </c>
      <c r="W75" s="21">
        <f>IF(ISERROR(W71/W$70),0,W71/W$70)</f>
        <v>0.19070262672948965</v>
      </c>
      <c r="X75" s="21">
        <f t="shared" ref="X75:AL75" si="215">IF(ISERROR(X71/X$70),0,X71/X$70)</f>
        <v>0.17335653112628488</v>
      </c>
      <c r="Y75" s="21">
        <f t="shared" si="215"/>
        <v>0.15791046342480172</v>
      </c>
      <c r="Z75" s="21">
        <f t="shared" si="215"/>
        <v>0.13759908403733573</v>
      </c>
      <c r="AA75" s="21">
        <f t="shared" si="215"/>
        <v>0.11905354415174951</v>
      </c>
      <c r="AB75" s="21">
        <f t="shared" si="215"/>
        <v>0.11563178706654266</v>
      </c>
      <c r="AC75" s="21">
        <f t="shared" si="215"/>
        <v>0.11386808337500186</v>
      </c>
      <c r="AD75" s="21">
        <f t="shared" si="215"/>
        <v>0.11689220159991864</v>
      </c>
      <c r="AE75" s="21">
        <f t="shared" si="215"/>
        <v>0.12180084073521816</v>
      </c>
      <c r="AF75" s="21">
        <f t="shared" si="215"/>
        <v>0.13832004837370554</v>
      </c>
      <c r="AG75" s="21">
        <f t="shared" si="215"/>
        <v>0.15392365767607441</v>
      </c>
      <c r="AH75" s="21">
        <f t="shared" si="215"/>
        <v>0.15619989915005786</v>
      </c>
      <c r="AI75" s="21">
        <f t="shared" si="215"/>
        <v>0.16493727230909588</v>
      </c>
      <c r="AJ75" s="21">
        <f t="shared" si="215"/>
        <v>0.17539419265802114</v>
      </c>
      <c r="AK75" s="21">
        <f t="shared" si="215"/>
        <v>0.18603793696044463</v>
      </c>
      <c r="AL75" s="21">
        <f t="shared" si="215"/>
        <v>0</v>
      </c>
      <c r="AN75" s="21">
        <f>IF(ISERROR(AN71/AN$70),0,AN71/AN$70)</f>
        <v>0</v>
      </c>
      <c r="AO75" s="21">
        <f t="shared" ref="AO75:AQ75" si="216">IF(ISERROR(AO71/AO$70),0,AO71/AO$70)</f>
        <v>0</v>
      </c>
      <c r="AP75" s="21">
        <f t="shared" si="216"/>
        <v>0.19070262672948965</v>
      </c>
      <c r="AQ75" s="21">
        <f t="shared" si="216"/>
        <v>0.15363373961343438</v>
      </c>
      <c r="AS75" s="21">
        <f>IF(ISERROR(AS71/AS$70),0,AS71/AS$70)</f>
        <v>0.11598987368471829</v>
      </c>
      <c r="AT75" s="21">
        <f t="shared" ref="AT75:AV75" si="217">IF(ISERROR(AT71/AT$70),0,AT71/AT$70)</f>
        <v>0.12614790624291017</v>
      </c>
      <c r="AU75" s="21">
        <f t="shared" si="217"/>
        <v>0.15850826917577643</v>
      </c>
      <c r="AV75" s="21">
        <f t="shared" si="217"/>
        <v>0.1807792753343313</v>
      </c>
      <c r="AX75" s="21">
        <f t="shared" ref="AX75:AY75" si="218">IF(ISERROR(AX71/AX$70),0,AX71/AX$70)</f>
        <v>0.16060070407463034</v>
      </c>
      <c r="AY75" s="21">
        <f t="shared" si="218"/>
        <v>0.14664076858660471</v>
      </c>
    </row>
    <row r="76" spans="2:51" x14ac:dyDescent="0.25">
      <c r="B76" s="1" t="str">
        <f>B72</f>
        <v>MTN</v>
      </c>
      <c r="C76" s="25">
        <f>IF(ISERROR(C72/C$46),0,C72/C$46)</f>
        <v>0</v>
      </c>
      <c r="D76" s="25">
        <f t="shared" ref="D76:V76" si="219">IF(ISERROR(D72/D$46),0,D72/D$46)</f>
        <v>0</v>
      </c>
      <c r="E76" s="25">
        <f t="shared" si="219"/>
        <v>0</v>
      </c>
      <c r="F76" s="25">
        <f t="shared" si="219"/>
        <v>0</v>
      </c>
      <c r="G76" s="25">
        <f t="shared" si="219"/>
        <v>0</v>
      </c>
      <c r="H76" s="25">
        <f t="shared" si="219"/>
        <v>0</v>
      </c>
      <c r="I76" s="25">
        <f t="shared" si="219"/>
        <v>0</v>
      </c>
      <c r="J76" s="25">
        <f t="shared" si="219"/>
        <v>0</v>
      </c>
      <c r="K76" s="25">
        <f t="shared" si="219"/>
        <v>0</v>
      </c>
      <c r="L76" s="25">
        <f t="shared" si="219"/>
        <v>0</v>
      </c>
      <c r="M76" s="25">
        <f t="shared" si="219"/>
        <v>0</v>
      </c>
      <c r="N76" s="25">
        <f t="shared" si="219"/>
        <v>0</v>
      </c>
      <c r="O76" s="25">
        <f t="shared" si="219"/>
        <v>0</v>
      </c>
      <c r="P76" s="25">
        <f t="shared" si="219"/>
        <v>0</v>
      </c>
      <c r="Q76" s="25">
        <f t="shared" si="219"/>
        <v>0</v>
      </c>
      <c r="R76" s="25">
        <f t="shared" si="219"/>
        <v>0</v>
      </c>
      <c r="S76" s="25">
        <f t="shared" si="219"/>
        <v>0</v>
      </c>
      <c r="T76" s="25">
        <f t="shared" si="219"/>
        <v>0</v>
      </c>
      <c r="U76" s="25">
        <f t="shared" si="219"/>
        <v>0</v>
      </c>
      <c r="V76" s="25">
        <f t="shared" si="219"/>
        <v>0</v>
      </c>
      <c r="W76" s="21">
        <f>IF(ISERROR(W72/W$70),0,W72/W$70)</f>
        <v>0.80929737327051043</v>
      </c>
      <c r="X76" s="21">
        <f t="shared" ref="X76:AL76" si="220">IF(ISERROR(X72/X$70),0,X72/X$70)</f>
        <v>0.82664346887371509</v>
      </c>
      <c r="Y76" s="21">
        <f t="shared" si="220"/>
        <v>0.84208953657519836</v>
      </c>
      <c r="Z76" s="21">
        <f t="shared" si="220"/>
        <v>0.86240091596266433</v>
      </c>
      <c r="AA76" s="21">
        <f t="shared" si="220"/>
        <v>0.88094645584825049</v>
      </c>
      <c r="AB76" s="21">
        <f t="shared" si="220"/>
        <v>0.88436821293345724</v>
      </c>
      <c r="AC76" s="21">
        <f t="shared" si="220"/>
        <v>0.88613191662499813</v>
      </c>
      <c r="AD76" s="21">
        <f t="shared" si="220"/>
        <v>0.88310779840008136</v>
      </c>
      <c r="AE76" s="21">
        <f t="shared" si="220"/>
        <v>0.87819915926478176</v>
      </c>
      <c r="AF76" s="21">
        <f t="shared" si="220"/>
        <v>0.86167995162629452</v>
      </c>
      <c r="AG76" s="21">
        <f t="shared" si="220"/>
        <v>0.84607634232392559</v>
      </c>
      <c r="AH76" s="21">
        <f t="shared" si="220"/>
        <v>0.84380010084994206</v>
      </c>
      <c r="AI76" s="21">
        <f t="shared" si="220"/>
        <v>0.83506272769090406</v>
      </c>
      <c r="AJ76" s="21">
        <f t="shared" si="220"/>
        <v>0.82460580734197897</v>
      </c>
      <c r="AK76" s="21">
        <f t="shared" si="220"/>
        <v>0.81396206303955543</v>
      </c>
      <c r="AL76" s="21">
        <f t="shared" si="220"/>
        <v>0</v>
      </c>
      <c r="AN76" s="21">
        <f>IF(ISERROR(AN72/AN$70),0,AN72/AN$70)</f>
        <v>0</v>
      </c>
      <c r="AO76" s="21">
        <f t="shared" ref="AO76:AQ76" si="221">IF(ISERROR(AO72/AO$70),0,AO72/AO$70)</f>
        <v>0</v>
      </c>
      <c r="AP76" s="21">
        <f t="shared" si="221"/>
        <v>0.80929737327051043</v>
      </c>
      <c r="AQ76" s="21">
        <f t="shared" si="221"/>
        <v>0.84636626038656559</v>
      </c>
      <c r="AS76" s="21">
        <f>IF(ISERROR(AS72/AS$70),0,AS72/AS$70)</f>
        <v>0.88401012631528164</v>
      </c>
      <c r="AT76" s="21">
        <f t="shared" ref="AT76:AV76" si="222">IF(ISERROR(AT72/AT$70),0,AT72/AT$70)</f>
        <v>0.87385209375708983</v>
      </c>
      <c r="AU76" s="21">
        <f t="shared" si="222"/>
        <v>0.84149173082422357</v>
      </c>
      <c r="AV76" s="21">
        <f t="shared" si="222"/>
        <v>0.81922072466566864</v>
      </c>
      <c r="AX76" s="21">
        <f t="shared" ref="AX76:AY76" si="223">IF(ISERROR(AX72/AX$70),0,AX72/AX$70)</f>
        <v>0.83939929592536955</v>
      </c>
      <c r="AY76" s="21">
        <f t="shared" si="223"/>
        <v>0.8533592314133952</v>
      </c>
    </row>
    <row r="77" spans="2:51" x14ac:dyDescent="0.25">
      <c r="B77" s="1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</row>
    <row r="78" spans="2:51" x14ac:dyDescent="0.25">
      <c r="B78" s="1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</row>
    <row r="79" spans="2:51" x14ac:dyDescent="0.25">
      <c r="B79" s="23" t="s">
        <v>76</v>
      </c>
      <c r="C79" s="14">
        <f>C81+C80</f>
        <v>0</v>
      </c>
      <c r="D79" s="14">
        <f t="shared" ref="D79:F79" si="224">D81+D80</f>
        <v>0</v>
      </c>
      <c r="E79" s="14">
        <f t="shared" si="224"/>
        <v>0</v>
      </c>
      <c r="F79" s="14">
        <f t="shared" si="224"/>
        <v>0</v>
      </c>
      <c r="G79" s="14">
        <f t="shared" ref="G79" si="225">G81+G80</f>
        <v>0</v>
      </c>
      <c r="H79" s="14">
        <f t="shared" ref="H79:I79" si="226">H81+H80</f>
        <v>0</v>
      </c>
      <c r="I79" s="14">
        <f t="shared" si="226"/>
        <v>0</v>
      </c>
      <c r="J79" s="14">
        <f t="shared" ref="J79" si="227">J81+J80</f>
        <v>0</v>
      </c>
      <c r="K79" s="14">
        <f t="shared" ref="K79:L79" si="228">K81+K80</f>
        <v>0</v>
      </c>
      <c r="L79" s="14">
        <f t="shared" si="228"/>
        <v>0</v>
      </c>
      <c r="M79" s="14">
        <f t="shared" ref="M79" si="229">M81+M80</f>
        <v>0</v>
      </c>
      <c r="N79" s="14">
        <f t="shared" ref="N79:O79" si="230">N81+N80</f>
        <v>0</v>
      </c>
      <c r="O79" s="14">
        <f t="shared" si="230"/>
        <v>0</v>
      </c>
      <c r="P79" s="14">
        <f t="shared" ref="P79" si="231">P81+P80</f>
        <v>0</v>
      </c>
      <c r="Q79" s="14">
        <f t="shared" ref="Q79:R79" si="232">Q81+Q80</f>
        <v>0</v>
      </c>
      <c r="R79" s="14">
        <f t="shared" si="232"/>
        <v>0</v>
      </c>
      <c r="S79" s="14">
        <f t="shared" ref="S79" si="233">S81+S80</f>
        <v>0</v>
      </c>
      <c r="T79" s="14">
        <f t="shared" ref="T79:U79" si="234">T81+T80</f>
        <v>0</v>
      </c>
      <c r="U79" s="14">
        <f t="shared" si="234"/>
        <v>0</v>
      </c>
      <c r="V79" s="14">
        <f t="shared" ref="V79" si="235">V81+V80</f>
        <v>0</v>
      </c>
      <c r="W79" s="14">
        <f t="shared" ref="W79:X79" si="236">W81+W80</f>
        <v>2.9000000000000001E-2</v>
      </c>
      <c r="X79" s="14">
        <f t="shared" si="236"/>
        <v>3.2000000000000001E-2</v>
      </c>
      <c r="Y79" s="14">
        <f t="shared" ref="Y79" si="237">Y81+Y80</f>
        <v>2.3E-2</v>
      </c>
      <c r="Z79" s="14">
        <f t="shared" ref="Z79:AL79" si="238">Z81+Z80</f>
        <v>3.7999999999999999E-2</v>
      </c>
      <c r="AA79" s="14">
        <f t="shared" si="238"/>
        <v>1.4999999999999999E-2</v>
      </c>
      <c r="AB79" s="14">
        <f t="shared" si="238"/>
        <v>1.2E-2</v>
      </c>
      <c r="AC79" s="14">
        <f t="shared" si="238"/>
        <v>8.0000000000000002E-3</v>
      </c>
      <c r="AD79" s="14">
        <f t="shared" si="238"/>
        <v>2.1000000000000001E-2</v>
      </c>
      <c r="AE79" s="14">
        <f t="shared" si="238"/>
        <v>1.2999999999999999E-2</v>
      </c>
      <c r="AF79" s="14">
        <f t="shared" si="238"/>
        <v>0</v>
      </c>
      <c r="AG79" s="14">
        <f t="shared" si="238"/>
        <v>0</v>
      </c>
      <c r="AH79" s="14">
        <f t="shared" si="238"/>
        <v>3.0000000000000001E-3</v>
      </c>
      <c r="AI79" s="14">
        <f t="shared" si="238"/>
        <v>0</v>
      </c>
      <c r="AJ79" s="14">
        <f t="shared" si="238"/>
        <v>0</v>
      </c>
      <c r="AK79" s="14">
        <f t="shared" si="238"/>
        <v>0</v>
      </c>
      <c r="AL79" s="14">
        <f t="shared" si="238"/>
        <v>0</v>
      </c>
      <c r="AN79" s="110">
        <f>SUM(AN80:AN81)</f>
        <v>0</v>
      </c>
      <c r="AO79" s="110">
        <f t="shared" ref="AO79:AQ79" si="239">SUM(AO80:AO81)</f>
        <v>0</v>
      </c>
      <c r="AP79" s="110">
        <f t="shared" si="239"/>
        <v>5.8000000000000003E-2</v>
      </c>
      <c r="AQ79" s="110">
        <f t="shared" si="239"/>
        <v>0.186</v>
      </c>
      <c r="AS79" s="110">
        <f>SUM(AS80:AS81)</f>
        <v>7.0000000000000007E-2</v>
      </c>
      <c r="AT79" s="110">
        <f t="shared" ref="AT79" si="240">SUM(AT80:AT81)</f>
        <v>6.8000000000000005E-2</v>
      </c>
      <c r="AU79" s="110">
        <f t="shared" ref="AU79" si="241">SUM(AU80:AU81)</f>
        <v>6.0000000000000001E-3</v>
      </c>
      <c r="AV79" s="110">
        <f t="shared" ref="AV79" si="242">SUM(AV80:AV81)</f>
        <v>0</v>
      </c>
      <c r="AX79" s="110">
        <f t="shared" ref="AX79" si="243">SUM(AX80:AX81)</f>
        <v>0.24399999999999999</v>
      </c>
      <c r="AY79" s="110">
        <f t="shared" ref="AY79" si="244">SUM(AY80:AY81)</f>
        <v>0.14400000000000002</v>
      </c>
    </row>
    <row r="80" spans="2:51" x14ac:dyDescent="0.25">
      <c r="B80" s="1" t="s">
        <v>1</v>
      </c>
      <c r="C80" s="28">
        <f>AIRTEL!C20</f>
        <v>0</v>
      </c>
      <c r="D80" s="28">
        <f>AIRTEL!D20</f>
        <v>0</v>
      </c>
      <c r="E80" s="28">
        <f>AIRTEL!E20</f>
        <v>0</v>
      </c>
      <c r="F80" s="28">
        <f>AIRTEL!F20</f>
        <v>0</v>
      </c>
      <c r="G80" s="28">
        <f>AIRTEL!G20</f>
        <v>0</v>
      </c>
      <c r="H80" s="28">
        <f>AIRTEL!H20</f>
        <v>0</v>
      </c>
      <c r="I80" s="28">
        <f>AIRTEL!I20</f>
        <v>0</v>
      </c>
      <c r="J80" s="28">
        <f>AIRTEL!J20</f>
        <v>0</v>
      </c>
      <c r="K80" s="28">
        <f>AIRTEL!K20</f>
        <v>0</v>
      </c>
      <c r="L80" s="28">
        <f>AIRTEL!L20</f>
        <v>0</v>
      </c>
      <c r="M80" s="28">
        <f>AIRTEL!M20</f>
        <v>0</v>
      </c>
      <c r="N80" s="28">
        <f>AIRTEL!N20</f>
        <v>0</v>
      </c>
      <c r="O80" s="28">
        <f>AIRTEL!O20</f>
        <v>0</v>
      </c>
      <c r="P80" s="28">
        <f>AIRTEL!P20</f>
        <v>0</v>
      </c>
      <c r="Q80" s="28">
        <f>AIRTEL!Q20</f>
        <v>0</v>
      </c>
      <c r="R80" s="28">
        <f>AIRTEL!R20</f>
        <v>0</v>
      </c>
      <c r="S80" s="28">
        <f>AIRTEL!S20</f>
        <v>0</v>
      </c>
      <c r="T80" s="28">
        <f>AIRTEL!T20</f>
        <v>0</v>
      </c>
      <c r="U80" s="28">
        <f>AIRTEL!U20</f>
        <v>0</v>
      </c>
      <c r="V80" s="28">
        <f>AIRTEL!V20</f>
        <v>0</v>
      </c>
      <c r="W80" s="28">
        <f>AIRTEL!W20</f>
        <v>2.9000000000000001E-2</v>
      </c>
      <c r="X80" s="28">
        <f>AIRTEL!X20</f>
        <v>3.2000000000000001E-2</v>
      </c>
      <c r="Y80" s="28">
        <f>AIRTEL!Y20</f>
        <v>2.3E-2</v>
      </c>
      <c r="Z80" s="28">
        <f>AIRTEL!Z20</f>
        <v>3.7999999999999999E-2</v>
      </c>
      <c r="AA80" s="28">
        <f>AIRTEL!AA20</f>
        <v>1.4999999999999999E-2</v>
      </c>
      <c r="AB80" s="28">
        <f>AIRTEL!AB20</f>
        <v>1.2E-2</v>
      </c>
      <c r="AC80" s="28">
        <f>AIRTEL!AC20</f>
        <v>8.0000000000000002E-3</v>
      </c>
      <c r="AD80" s="28">
        <f>AIRTEL!AD20</f>
        <v>2.1000000000000001E-2</v>
      </c>
      <c r="AE80" s="28">
        <f>AIRTEL!AE20</f>
        <v>1.2999999999999999E-2</v>
      </c>
      <c r="AF80" s="28">
        <f>AIRTEL!AF20</f>
        <v>0</v>
      </c>
      <c r="AG80" s="28">
        <f>AIRTEL!AG20</f>
        <v>0</v>
      </c>
      <c r="AH80" s="28">
        <f>AIRTEL!AH20</f>
        <v>3.0000000000000001E-3</v>
      </c>
      <c r="AI80" s="28">
        <f>AIRTEL!AI20</f>
        <v>0</v>
      </c>
      <c r="AJ80" s="28">
        <f>AIRTEL!AJ20</f>
        <v>0</v>
      </c>
      <c r="AK80" s="28">
        <f>AIRTEL!AK20</f>
        <v>0</v>
      </c>
      <c r="AL80" s="28">
        <f>AIRTEL!AL20</f>
        <v>0</v>
      </c>
      <c r="AN80" s="108">
        <f>AIRTEL!AN20</f>
        <v>0</v>
      </c>
      <c r="AO80" s="108">
        <f>AIRTEL!AO20</f>
        <v>0</v>
      </c>
      <c r="AP80" s="108">
        <f>AIRTEL!AP20</f>
        <v>2.9000000000000001E-2</v>
      </c>
      <c r="AQ80" s="108">
        <f>AIRTEL!AQ20</f>
        <v>9.2999999999999999E-2</v>
      </c>
      <c r="AS80" s="108">
        <f>AIRTEL!AS20</f>
        <v>3.5000000000000003E-2</v>
      </c>
      <c r="AT80" s="108">
        <f>AIRTEL!AT20</f>
        <v>3.4000000000000002E-2</v>
      </c>
      <c r="AU80" s="108">
        <f>AIRTEL!AU20</f>
        <v>3.0000000000000001E-3</v>
      </c>
      <c r="AV80" s="108">
        <f>AIRTEL!AV20</f>
        <v>0</v>
      </c>
      <c r="AX80" s="108">
        <f>AIRTEL!AX20</f>
        <v>0.122</v>
      </c>
      <c r="AY80" s="108">
        <f>AIRTEL!AY20</f>
        <v>7.2000000000000008E-2</v>
      </c>
    </row>
    <row r="81" spans="2:51" x14ac:dyDescent="0.25">
      <c r="B81" s="1" t="s">
        <v>0</v>
      </c>
      <c r="C81" s="28">
        <f>MTN!C20</f>
        <v>0</v>
      </c>
      <c r="D81" s="28">
        <f>MTN!D20</f>
        <v>0</v>
      </c>
      <c r="E81" s="28">
        <f>MTN!E20</f>
        <v>0</v>
      </c>
      <c r="F81" s="28">
        <f>MTN!F20</f>
        <v>0</v>
      </c>
      <c r="G81" s="28">
        <f>MTN!G20</f>
        <v>0</v>
      </c>
      <c r="H81" s="28">
        <f>MTN!H20</f>
        <v>0</v>
      </c>
      <c r="I81" s="28">
        <f>MTN!I20</f>
        <v>0</v>
      </c>
      <c r="J81" s="28">
        <f>MTN!J20</f>
        <v>0</v>
      </c>
      <c r="K81" s="28">
        <f>MTN!K20</f>
        <v>0</v>
      </c>
      <c r="L81" s="28">
        <f>MTN!L20</f>
        <v>0</v>
      </c>
      <c r="M81" s="28">
        <f>MTN!M20</f>
        <v>0</v>
      </c>
      <c r="N81" s="28">
        <f>MTN!N20</f>
        <v>0</v>
      </c>
      <c r="O81" s="28">
        <f>MTN!O20</f>
        <v>0</v>
      </c>
      <c r="P81" s="28">
        <f>MTN!P20</f>
        <v>0</v>
      </c>
      <c r="Q81" s="28">
        <f>MTN!Q20</f>
        <v>0</v>
      </c>
      <c r="R81" s="28">
        <f>MTN!R20</f>
        <v>0</v>
      </c>
      <c r="S81" s="28">
        <f>MTN!S20</f>
        <v>0</v>
      </c>
      <c r="T81" s="28">
        <f>MTN!T20</f>
        <v>0</v>
      </c>
      <c r="U81" s="28">
        <f>MTN!U20</f>
        <v>0</v>
      </c>
      <c r="V81" s="28">
        <f>MTN!V20</f>
        <v>0</v>
      </c>
      <c r="W81" s="28">
        <f>MTN!W20</f>
        <v>0</v>
      </c>
      <c r="X81" s="28">
        <f>MTN!X20</f>
        <v>0</v>
      </c>
      <c r="Y81" s="28">
        <f>MTN!Y20</f>
        <v>0</v>
      </c>
      <c r="Z81" s="28">
        <f>MTN!Z20</f>
        <v>0</v>
      </c>
      <c r="AA81" s="28">
        <f>MTN!AA20</f>
        <v>0</v>
      </c>
      <c r="AB81" s="28">
        <f>MTN!AB20</f>
        <v>0</v>
      </c>
      <c r="AC81" s="28">
        <f>MTN!AC20</f>
        <v>0</v>
      </c>
      <c r="AD81" s="28">
        <f>MTN!AD20</f>
        <v>0</v>
      </c>
      <c r="AE81" s="28">
        <f>MTN!AE20</f>
        <v>0</v>
      </c>
      <c r="AF81" s="28">
        <f>MTN!AF20</f>
        <v>0</v>
      </c>
      <c r="AG81" s="28">
        <f>MTN!AG20</f>
        <v>0</v>
      </c>
      <c r="AH81" s="28">
        <f>MTN!AH20</f>
        <v>0</v>
      </c>
      <c r="AI81" s="28">
        <f>MTN!AI20</f>
        <v>0</v>
      </c>
      <c r="AJ81" s="28">
        <f>MTN!AJ20</f>
        <v>0</v>
      </c>
      <c r="AK81" s="28">
        <f>MTN!AK20</f>
        <v>0</v>
      </c>
      <c r="AL81" s="28">
        <f>MTN!AL20</f>
        <v>0</v>
      </c>
      <c r="AN81" s="108">
        <f>AIRTEL!AN20</f>
        <v>0</v>
      </c>
      <c r="AO81" s="108">
        <f>AIRTEL!AO20</f>
        <v>0</v>
      </c>
      <c r="AP81" s="108">
        <f>AIRTEL!AP20</f>
        <v>2.9000000000000001E-2</v>
      </c>
      <c r="AQ81" s="108">
        <f>AIRTEL!AQ20</f>
        <v>9.2999999999999999E-2</v>
      </c>
      <c r="AS81" s="108">
        <f>AIRTEL!AS20</f>
        <v>3.5000000000000003E-2</v>
      </c>
      <c r="AT81" s="108">
        <f>AIRTEL!AT20</f>
        <v>3.4000000000000002E-2</v>
      </c>
      <c r="AU81" s="108">
        <f>AIRTEL!AU20</f>
        <v>3.0000000000000001E-3</v>
      </c>
      <c r="AV81" s="108">
        <f>AIRTEL!AV20</f>
        <v>0</v>
      </c>
      <c r="AX81" s="108">
        <f>AIRTEL!AX20</f>
        <v>0.122</v>
      </c>
      <c r="AY81" s="108">
        <f>AIRTEL!AY20</f>
        <v>7.2000000000000008E-2</v>
      </c>
    </row>
    <row r="82" spans="2:51" x14ac:dyDescent="0.25">
      <c r="B82" s="1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</row>
    <row r="83" spans="2:51" x14ac:dyDescent="0.25">
      <c r="B83" s="3" t="s">
        <v>74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</row>
    <row r="84" spans="2:51" x14ac:dyDescent="0.25">
      <c r="B84" s="1" t="str">
        <f>B80</f>
        <v>AIRTEL</v>
      </c>
      <c r="C84" s="27">
        <f>IF(ISERROR(C80/C$79),0,C80/C$79)</f>
        <v>0</v>
      </c>
      <c r="D84" s="27">
        <f t="shared" ref="D84:F84" si="245">IF(ISERROR(D80/D$79),0,D80/D$79)</f>
        <v>0</v>
      </c>
      <c r="E84" s="27">
        <f t="shared" si="245"/>
        <v>0</v>
      </c>
      <c r="F84" s="27">
        <f t="shared" si="245"/>
        <v>0</v>
      </c>
      <c r="G84" s="27">
        <f t="shared" ref="G84:Z84" si="246">IF(ISERROR(G80/G$79),0,G80/G$79)</f>
        <v>0</v>
      </c>
      <c r="H84" s="27">
        <f t="shared" si="246"/>
        <v>0</v>
      </c>
      <c r="I84" s="27">
        <f t="shared" si="246"/>
        <v>0</v>
      </c>
      <c r="J84" s="27">
        <f t="shared" si="246"/>
        <v>0</v>
      </c>
      <c r="K84" s="27">
        <f t="shared" si="246"/>
        <v>0</v>
      </c>
      <c r="L84" s="27">
        <f t="shared" si="246"/>
        <v>0</v>
      </c>
      <c r="M84" s="27">
        <f t="shared" si="246"/>
        <v>0</v>
      </c>
      <c r="N84" s="27">
        <f t="shared" si="246"/>
        <v>0</v>
      </c>
      <c r="O84" s="27">
        <f t="shared" si="246"/>
        <v>0</v>
      </c>
      <c r="P84" s="27">
        <f t="shared" si="246"/>
        <v>0</v>
      </c>
      <c r="Q84" s="27">
        <f t="shared" si="246"/>
        <v>0</v>
      </c>
      <c r="R84" s="27">
        <f t="shared" si="246"/>
        <v>0</v>
      </c>
      <c r="S84" s="27">
        <f t="shared" si="246"/>
        <v>0</v>
      </c>
      <c r="T84" s="27">
        <f t="shared" si="246"/>
        <v>0</v>
      </c>
      <c r="U84" s="27">
        <f t="shared" si="246"/>
        <v>0</v>
      </c>
      <c r="V84" s="27">
        <f t="shared" si="246"/>
        <v>0</v>
      </c>
      <c r="W84" s="29">
        <f t="shared" si="246"/>
        <v>1</v>
      </c>
      <c r="X84" s="29">
        <f t="shared" si="246"/>
        <v>1</v>
      </c>
      <c r="Y84" s="29">
        <f t="shared" si="246"/>
        <v>1</v>
      </c>
      <c r="Z84" s="29">
        <f t="shared" si="246"/>
        <v>1</v>
      </c>
      <c r="AA84" s="29">
        <f t="shared" ref="AA84:AL84" si="247">IF(ISERROR(AA80/AA$79),0,AA80/AA$79)</f>
        <v>1</v>
      </c>
      <c r="AB84" s="29">
        <f t="shared" si="247"/>
        <v>1</v>
      </c>
      <c r="AC84" s="29">
        <f t="shared" si="247"/>
        <v>1</v>
      </c>
      <c r="AD84" s="29">
        <f t="shared" si="247"/>
        <v>1</v>
      </c>
      <c r="AE84" s="29">
        <f t="shared" si="247"/>
        <v>1</v>
      </c>
      <c r="AF84" s="29">
        <f t="shared" si="247"/>
        <v>0</v>
      </c>
      <c r="AG84" s="29">
        <f t="shared" si="247"/>
        <v>0</v>
      </c>
      <c r="AH84" s="29">
        <f t="shared" si="247"/>
        <v>1</v>
      </c>
      <c r="AI84" s="29">
        <f t="shared" si="247"/>
        <v>0</v>
      </c>
      <c r="AJ84" s="29">
        <f t="shared" si="247"/>
        <v>0</v>
      </c>
      <c r="AK84" s="29">
        <f t="shared" si="247"/>
        <v>0</v>
      </c>
      <c r="AL84" s="29">
        <f t="shared" si="247"/>
        <v>0</v>
      </c>
      <c r="AN84" s="21">
        <f>IF(ISERROR(AN80/AN$79),0,AN80/AN$79)</f>
        <v>0</v>
      </c>
      <c r="AO84" s="21">
        <f t="shared" ref="AO84:AQ84" si="248">IF(ISERROR(AO80/AO$79),0,AO80/AO$79)</f>
        <v>0</v>
      </c>
      <c r="AP84" s="21">
        <f t="shared" si="248"/>
        <v>0.5</v>
      </c>
      <c r="AQ84" s="21">
        <f t="shared" si="248"/>
        <v>0.5</v>
      </c>
      <c r="AS84" s="21">
        <f>IF(ISERROR(AS80/AS$79),0,AS80/AS$79)</f>
        <v>0.5</v>
      </c>
      <c r="AT84" s="21">
        <f t="shared" ref="AT84:AV84" si="249">IF(ISERROR(AT80/AT$79),0,AT80/AT$79)</f>
        <v>0.5</v>
      </c>
      <c r="AU84" s="21">
        <f t="shared" si="249"/>
        <v>0.5</v>
      </c>
      <c r="AV84" s="21">
        <f t="shared" si="249"/>
        <v>0</v>
      </c>
      <c r="AX84" s="21">
        <f t="shared" ref="AX84:AY84" si="250">IF(ISERROR(AX80/AX$79),0,AX80/AX$79)</f>
        <v>0.5</v>
      </c>
      <c r="AY84" s="21">
        <f t="shared" si="250"/>
        <v>0.5</v>
      </c>
    </row>
    <row r="85" spans="2:51" x14ac:dyDescent="0.25">
      <c r="B85" s="1" t="str">
        <f>B81</f>
        <v>MTN</v>
      </c>
      <c r="C85" s="27">
        <f>IF(ISERROR(C81/C$79),0,C81/C$79)</f>
        <v>0</v>
      </c>
      <c r="D85" s="27">
        <f t="shared" ref="D85:F85" si="251">IF(ISERROR(D81/D$79),0,D81/D$79)</f>
        <v>0</v>
      </c>
      <c r="E85" s="27">
        <f t="shared" si="251"/>
        <v>0</v>
      </c>
      <c r="F85" s="27">
        <f t="shared" si="251"/>
        <v>0</v>
      </c>
      <c r="G85" s="27">
        <f t="shared" ref="G85:Z85" si="252">IF(ISERROR(G81/G$79),0,G81/G$79)</f>
        <v>0</v>
      </c>
      <c r="H85" s="27">
        <f t="shared" si="252"/>
        <v>0</v>
      </c>
      <c r="I85" s="27">
        <f t="shared" si="252"/>
        <v>0</v>
      </c>
      <c r="J85" s="27">
        <f t="shared" si="252"/>
        <v>0</v>
      </c>
      <c r="K85" s="27">
        <f t="shared" si="252"/>
        <v>0</v>
      </c>
      <c r="L85" s="27">
        <f t="shared" si="252"/>
        <v>0</v>
      </c>
      <c r="M85" s="27">
        <f t="shared" si="252"/>
        <v>0</v>
      </c>
      <c r="N85" s="27">
        <f t="shared" si="252"/>
        <v>0</v>
      </c>
      <c r="O85" s="27">
        <f t="shared" si="252"/>
        <v>0</v>
      </c>
      <c r="P85" s="27">
        <f t="shared" si="252"/>
        <v>0</v>
      </c>
      <c r="Q85" s="27">
        <f t="shared" si="252"/>
        <v>0</v>
      </c>
      <c r="R85" s="27">
        <f t="shared" si="252"/>
        <v>0</v>
      </c>
      <c r="S85" s="27">
        <f t="shared" si="252"/>
        <v>0</v>
      </c>
      <c r="T85" s="27">
        <f t="shared" si="252"/>
        <v>0</v>
      </c>
      <c r="U85" s="27">
        <f t="shared" si="252"/>
        <v>0</v>
      </c>
      <c r="V85" s="27">
        <f t="shared" si="252"/>
        <v>0</v>
      </c>
      <c r="W85" s="27">
        <f t="shared" si="252"/>
        <v>0</v>
      </c>
      <c r="X85" s="27">
        <f t="shared" si="252"/>
        <v>0</v>
      </c>
      <c r="Y85" s="27">
        <f t="shared" si="252"/>
        <v>0</v>
      </c>
      <c r="Z85" s="29">
        <f t="shared" si="252"/>
        <v>0</v>
      </c>
      <c r="AA85" s="29">
        <f t="shared" ref="AA85:AL85" si="253">IF(ISERROR(AA81/AA$79),0,AA81/AA$79)</f>
        <v>0</v>
      </c>
      <c r="AB85" s="29">
        <f t="shared" si="253"/>
        <v>0</v>
      </c>
      <c r="AC85" s="29">
        <f t="shared" si="253"/>
        <v>0</v>
      </c>
      <c r="AD85" s="29">
        <f t="shared" si="253"/>
        <v>0</v>
      </c>
      <c r="AE85" s="29">
        <f t="shared" si="253"/>
        <v>0</v>
      </c>
      <c r="AF85" s="29">
        <f t="shared" si="253"/>
        <v>0</v>
      </c>
      <c r="AG85" s="29">
        <f t="shared" si="253"/>
        <v>0</v>
      </c>
      <c r="AH85" s="29">
        <f t="shared" si="253"/>
        <v>0</v>
      </c>
      <c r="AI85" s="29">
        <f t="shared" si="253"/>
        <v>0</v>
      </c>
      <c r="AJ85" s="29">
        <f t="shared" si="253"/>
        <v>0</v>
      </c>
      <c r="AK85" s="29">
        <f t="shared" si="253"/>
        <v>0</v>
      </c>
      <c r="AL85" s="29">
        <f t="shared" si="253"/>
        <v>0</v>
      </c>
      <c r="AN85" s="21">
        <f>IF(ISERROR(AN81/AN$79),0,AN81/AN$79)</f>
        <v>0</v>
      </c>
      <c r="AO85" s="21">
        <f t="shared" ref="AO85:AQ85" si="254">IF(ISERROR(AO81/AO$79),0,AO81/AO$79)</f>
        <v>0</v>
      </c>
      <c r="AP85" s="21">
        <f t="shared" si="254"/>
        <v>0.5</v>
      </c>
      <c r="AQ85" s="21">
        <f t="shared" si="254"/>
        <v>0.5</v>
      </c>
      <c r="AS85" s="21">
        <f>IF(ISERROR(AS81/AS$79),0,AS81/AS$79)</f>
        <v>0.5</v>
      </c>
      <c r="AT85" s="21">
        <f t="shared" ref="AT85:AV85" si="255">IF(ISERROR(AT81/AT$79),0,AT81/AT$79)</f>
        <v>0.5</v>
      </c>
      <c r="AU85" s="21">
        <f t="shared" si="255"/>
        <v>0.5</v>
      </c>
      <c r="AV85" s="21">
        <f t="shared" si="255"/>
        <v>0</v>
      </c>
      <c r="AX85" s="21">
        <f t="shared" ref="AX85:AY85" si="256">IF(ISERROR(AX81/AX$79),0,AX81/AX$79)</f>
        <v>0.5</v>
      </c>
      <c r="AY85" s="21">
        <f t="shared" si="256"/>
        <v>0.5</v>
      </c>
    </row>
    <row r="86" spans="2:51" x14ac:dyDescent="0.25">
      <c r="B86" s="1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</row>
    <row r="87" spans="2:51" x14ac:dyDescent="0.25">
      <c r="B87" s="23" t="s">
        <v>73</v>
      </c>
      <c r="C87" s="14">
        <f>C88+C89</f>
        <v>0</v>
      </c>
      <c r="D87" s="14">
        <f t="shared" ref="D87:F87" si="257">D88+D89</f>
        <v>0</v>
      </c>
      <c r="E87" s="14">
        <f t="shared" si="257"/>
        <v>0</v>
      </c>
      <c r="F87" s="14">
        <f t="shared" si="257"/>
        <v>0</v>
      </c>
      <c r="G87" s="14">
        <f t="shared" ref="G87" si="258">G88+G89</f>
        <v>0</v>
      </c>
      <c r="H87" s="14">
        <f t="shared" ref="H87:I87" si="259">H88+H89</f>
        <v>0</v>
      </c>
      <c r="I87" s="14">
        <f t="shared" si="259"/>
        <v>0</v>
      </c>
      <c r="J87" s="14">
        <f t="shared" ref="J87" si="260">J88+J89</f>
        <v>0</v>
      </c>
      <c r="K87" s="14">
        <f t="shared" ref="K87:L87" si="261">K88+K89</f>
        <v>0</v>
      </c>
      <c r="L87" s="14">
        <f t="shared" si="261"/>
        <v>0</v>
      </c>
      <c r="M87" s="14">
        <f t="shared" ref="M87" si="262">M88+M89</f>
        <v>0</v>
      </c>
      <c r="N87" s="14">
        <f t="shared" ref="N87:O87" si="263">N88+N89</f>
        <v>0</v>
      </c>
      <c r="O87" s="14">
        <f t="shared" si="263"/>
        <v>0</v>
      </c>
      <c r="P87" s="14">
        <f t="shared" ref="P87" si="264">P88+P89</f>
        <v>0</v>
      </c>
      <c r="Q87" s="14">
        <f t="shared" ref="Q87:R87" si="265">Q88+Q89</f>
        <v>0</v>
      </c>
      <c r="R87" s="14">
        <f t="shared" si="265"/>
        <v>0</v>
      </c>
      <c r="S87" s="14">
        <f t="shared" ref="S87" si="266">S88+S89</f>
        <v>0</v>
      </c>
      <c r="T87" s="14">
        <f t="shared" ref="T87:U87" si="267">T88+T89</f>
        <v>0</v>
      </c>
      <c r="U87" s="14">
        <f t="shared" si="267"/>
        <v>0</v>
      </c>
      <c r="V87" s="14">
        <f t="shared" ref="V87" si="268">V88+V89</f>
        <v>0</v>
      </c>
      <c r="W87" s="14">
        <f t="shared" ref="W87:X87" si="269">W88+W89</f>
        <v>0.59699999999999998</v>
      </c>
      <c r="X87" s="14">
        <f t="shared" si="269"/>
        <v>1.351</v>
      </c>
      <c r="Y87" s="14">
        <f t="shared" ref="Y87" si="270">Y88+Y89</f>
        <v>1.7290000000000001</v>
      </c>
      <c r="Z87" s="14">
        <f t="shared" ref="Z87:AL87" si="271">Z88+Z89</f>
        <v>0.69199999999999995</v>
      </c>
      <c r="AA87" s="14">
        <f t="shared" si="271"/>
        <v>0.88</v>
      </c>
      <c r="AB87" s="14">
        <f t="shared" si="271"/>
        <v>0.126</v>
      </c>
      <c r="AC87" s="14">
        <f t="shared" si="271"/>
        <v>0.26600000000000001</v>
      </c>
      <c r="AD87" s="14">
        <f t="shared" si="271"/>
        <v>0.33</v>
      </c>
      <c r="AE87" s="14">
        <f t="shared" si="271"/>
        <v>0.32300000000000001</v>
      </c>
      <c r="AF87" s="14">
        <f t="shared" si="271"/>
        <v>1.2999999999999999E-2</v>
      </c>
      <c r="AG87" s="14">
        <f t="shared" si="271"/>
        <v>3.5000000000000003E-2</v>
      </c>
      <c r="AH87" s="14">
        <f t="shared" si="271"/>
        <v>0</v>
      </c>
      <c r="AI87" s="14">
        <f t="shared" si="271"/>
        <v>0</v>
      </c>
      <c r="AJ87" s="14">
        <f t="shared" si="271"/>
        <v>0</v>
      </c>
      <c r="AK87" s="14">
        <f t="shared" si="271"/>
        <v>0</v>
      </c>
      <c r="AL87" s="14">
        <f t="shared" si="271"/>
        <v>0</v>
      </c>
      <c r="AN87" s="110">
        <f>SUM(AN88:AN89)</f>
        <v>0</v>
      </c>
      <c r="AO87" s="110">
        <f t="shared" ref="AO87:AQ87" si="272">SUM(AO88:AO89)</f>
        <v>0</v>
      </c>
      <c r="AP87" s="110">
        <f t="shared" si="272"/>
        <v>0.59699999999999998</v>
      </c>
      <c r="AQ87" s="110">
        <f t="shared" si="272"/>
        <v>3.7720000000000002</v>
      </c>
      <c r="AS87" s="110">
        <f>SUM(AS88:AS89)</f>
        <v>1.272</v>
      </c>
      <c r="AT87" s="110">
        <f t="shared" ref="AT87" si="273">SUM(AT88:AT89)</f>
        <v>0.66600000000000004</v>
      </c>
      <c r="AU87" s="110">
        <f t="shared" ref="AU87" si="274">SUM(AU88:AU89)</f>
        <v>3.5000000000000003E-2</v>
      </c>
      <c r="AV87" s="110">
        <f t="shared" ref="AV87" si="275">SUM(AV88:AV89)</f>
        <v>0</v>
      </c>
      <c r="AX87" s="110">
        <f t="shared" ref="AX87" si="276">SUM(AX88:AX89)</f>
        <v>4.3689999999999998</v>
      </c>
      <c r="AY87" s="110">
        <f t="shared" ref="AY87" si="277">SUM(AY88:AY89)</f>
        <v>1.9730000000000001</v>
      </c>
    </row>
    <row r="88" spans="2:51" x14ac:dyDescent="0.25">
      <c r="B88" s="1" t="s">
        <v>1</v>
      </c>
      <c r="C88" s="28">
        <f>AIRTEL!C21</f>
        <v>0</v>
      </c>
      <c r="D88" s="28">
        <f>AIRTEL!D21</f>
        <v>0</v>
      </c>
      <c r="E88" s="28">
        <f>AIRTEL!E21</f>
        <v>0</v>
      </c>
      <c r="F88" s="28">
        <f>AIRTEL!F21</f>
        <v>0</v>
      </c>
      <c r="G88" s="28">
        <f>AIRTEL!G21</f>
        <v>0</v>
      </c>
      <c r="H88" s="28">
        <f>AIRTEL!H21</f>
        <v>0</v>
      </c>
      <c r="I88" s="28">
        <f>AIRTEL!I21</f>
        <v>0</v>
      </c>
      <c r="J88" s="28">
        <f>AIRTEL!J21</f>
        <v>0</v>
      </c>
      <c r="K88" s="28">
        <f>AIRTEL!K21</f>
        <v>0</v>
      </c>
      <c r="L88" s="28">
        <f>AIRTEL!L21</f>
        <v>0</v>
      </c>
      <c r="M88" s="28">
        <f>AIRTEL!M21</f>
        <v>0</v>
      </c>
      <c r="N88" s="28">
        <f>AIRTEL!N21</f>
        <v>0</v>
      </c>
      <c r="O88" s="28">
        <f>AIRTEL!O21</f>
        <v>0</v>
      </c>
      <c r="P88" s="28">
        <f>AIRTEL!P21</f>
        <v>0</v>
      </c>
      <c r="Q88" s="28">
        <f>AIRTEL!Q21</f>
        <v>0</v>
      </c>
      <c r="R88" s="28">
        <f>AIRTEL!R21</f>
        <v>0</v>
      </c>
      <c r="S88" s="28">
        <f>AIRTEL!S21</f>
        <v>0</v>
      </c>
      <c r="T88" s="28">
        <f>AIRTEL!T21</f>
        <v>0</v>
      </c>
      <c r="U88" s="28">
        <f>AIRTEL!U21</f>
        <v>0</v>
      </c>
      <c r="V88" s="28">
        <f>AIRTEL!V21</f>
        <v>0</v>
      </c>
      <c r="W88" s="28">
        <f>AIRTEL!W21</f>
        <v>0.59699999999999998</v>
      </c>
      <c r="X88" s="28">
        <f>AIRTEL!X21</f>
        <v>1.351</v>
      </c>
      <c r="Y88" s="28">
        <f>AIRTEL!Y21</f>
        <v>1.7290000000000001</v>
      </c>
      <c r="Z88" s="28">
        <f>AIRTEL!Z21</f>
        <v>0.69199999999999995</v>
      </c>
      <c r="AA88" s="28">
        <f>AIRTEL!AA21</f>
        <v>0.88</v>
      </c>
      <c r="AB88" s="28">
        <f>AIRTEL!AB21</f>
        <v>0.126</v>
      </c>
      <c r="AC88" s="28">
        <f>AIRTEL!AC21</f>
        <v>0.26600000000000001</v>
      </c>
      <c r="AD88" s="28">
        <f>AIRTEL!AD21</f>
        <v>0.33</v>
      </c>
      <c r="AE88" s="28">
        <f>AIRTEL!AE21</f>
        <v>0.32300000000000001</v>
      </c>
      <c r="AF88" s="28">
        <f>AIRTEL!AF21</f>
        <v>1.2999999999999999E-2</v>
      </c>
      <c r="AG88" s="28">
        <f>AIRTEL!AG21</f>
        <v>3.5000000000000003E-2</v>
      </c>
      <c r="AH88" s="28">
        <f>AIRTEL!AH21</f>
        <v>0</v>
      </c>
      <c r="AI88" s="28">
        <f>AIRTEL!AI21</f>
        <v>0</v>
      </c>
      <c r="AJ88" s="28">
        <f>AIRTEL!AJ21</f>
        <v>0</v>
      </c>
      <c r="AK88" s="28">
        <f>AIRTEL!AK21</f>
        <v>0</v>
      </c>
      <c r="AL88" s="28">
        <f>AIRTEL!AL21</f>
        <v>0</v>
      </c>
      <c r="AN88" s="108">
        <f>AIRTEL!AN21</f>
        <v>0</v>
      </c>
      <c r="AO88" s="108">
        <f>AIRTEL!AO21</f>
        <v>0</v>
      </c>
      <c r="AP88" s="108">
        <f>AIRTEL!AP21</f>
        <v>0.59699999999999998</v>
      </c>
      <c r="AQ88" s="108">
        <f>AIRTEL!AQ21</f>
        <v>3.7720000000000002</v>
      </c>
      <c r="AS88" s="108">
        <f>AIRTEL!AS21</f>
        <v>1.272</v>
      </c>
      <c r="AT88" s="108">
        <f>AIRTEL!AT21</f>
        <v>0.66600000000000004</v>
      </c>
      <c r="AU88" s="108">
        <f>AIRTEL!AU21</f>
        <v>3.5000000000000003E-2</v>
      </c>
      <c r="AV88" s="108">
        <f>AIRTEL!AV21</f>
        <v>0</v>
      </c>
      <c r="AX88" s="108">
        <f>AIRTEL!AX21</f>
        <v>4.3689999999999998</v>
      </c>
      <c r="AY88" s="108">
        <f>AIRTEL!AY21</f>
        <v>1.9730000000000001</v>
      </c>
    </row>
    <row r="89" spans="2:51" x14ac:dyDescent="0.25">
      <c r="B89" s="1" t="s">
        <v>0</v>
      </c>
      <c r="C89" s="28">
        <f>MTN!C21</f>
        <v>0</v>
      </c>
      <c r="D89" s="28">
        <f>MTN!D21</f>
        <v>0</v>
      </c>
      <c r="E89" s="28">
        <f>MTN!E21</f>
        <v>0</v>
      </c>
      <c r="F89" s="28">
        <f>MTN!F21</f>
        <v>0</v>
      </c>
      <c r="G89" s="28">
        <f>MTN!G21</f>
        <v>0</v>
      </c>
      <c r="H89" s="28">
        <f>MTN!H21</f>
        <v>0</v>
      </c>
      <c r="I89" s="28">
        <f>MTN!I21</f>
        <v>0</v>
      </c>
      <c r="J89" s="28">
        <f>MTN!J21</f>
        <v>0</v>
      </c>
      <c r="K89" s="28">
        <f>MTN!K21</f>
        <v>0</v>
      </c>
      <c r="L89" s="28">
        <f>MTN!L21</f>
        <v>0</v>
      </c>
      <c r="M89" s="28">
        <f>MTN!M21</f>
        <v>0</v>
      </c>
      <c r="N89" s="28">
        <f>MTN!N21</f>
        <v>0</v>
      </c>
      <c r="O89" s="28">
        <f>MTN!O21</f>
        <v>0</v>
      </c>
      <c r="P89" s="28">
        <f>MTN!P21</f>
        <v>0</v>
      </c>
      <c r="Q89" s="28">
        <f>MTN!Q21</f>
        <v>0</v>
      </c>
      <c r="R89" s="28">
        <f>MTN!R21</f>
        <v>0</v>
      </c>
      <c r="S89" s="28">
        <f>MTN!S21</f>
        <v>0</v>
      </c>
      <c r="T89" s="28">
        <f>MTN!T21</f>
        <v>0</v>
      </c>
      <c r="U89" s="28">
        <f>MTN!U21</f>
        <v>0</v>
      </c>
      <c r="V89" s="28">
        <f>MTN!V21</f>
        <v>0</v>
      </c>
      <c r="W89" s="28">
        <f>MTN!W21</f>
        <v>0</v>
      </c>
      <c r="X89" s="28">
        <f>MTN!X21</f>
        <v>0</v>
      </c>
      <c r="Y89" s="28">
        <f>MTN!Y21</f>
        <v>0</v>
      </c>
      <c r="Z89" s="28">
        <f>MTN!Z21</f>
        <v>0</v>
      </c>
      <c r="AA89" s="28">
        <f>MTN!AA21</f>
        <v>0</v>
      </c>
      <c r="AB89" s="28">
        <f>MTN!AB21</f>
        <v>0</v>
      </c>
      <c r="AC89" s="28">
        <f>MTN!AC21</f>
        <v>0</v>
      </c>
      <c r="AD89" s="28">
        <f>MTN!AD21</f>
        <v>0</v>
      </c>
      <c r="AE89" s="28">
        <f>MTN!AE21</f>
        <v>0</v>
      </c>
      <c r="AF89" s="28">
        <f>MTN!AF21</f>
        <v>0</v>
      </c>
      <c r="AG89" s="28">
        <f>MTN!AG21</f>
        <v>0</v>
      </c>
      <c r="AH89" s="28">
        <f>MTN!AH21</f>
        <v>0</v>
      </c>
      <c r="AI89" s="28">
        <f>MTN!AI21</f>
        <v>0</v>
      </c>
      <c r="AJ89" s="28">
        <f>MTN!AJ21</f>
        <v>0</v>
      </c>
      <c r="AK89" s="28">
        <f>MTN!AK21</f>
        <v>0</v>
      </c>
      <c r="AL89" s="28">
        <f>MTN!AL21</f>
        <v>0</v>
      </c>
      <c r="AN89" s="108">
        <f>MTN!AN21</f>
        <v>0</v>
      </c>
      <c r="AO89" s="108">
        <f>MTN!AO21</f>
        <v>0</v>
      </c>
      <c r="AP89" s="108">
        <f>MTN!AP21</f>
        <v>0</v>
      </c>
      <c r="AQ89" s="108">
        <f>MTN!AQ21</f>
        <v>0</v>
      </c>
      <c r="AS89" s="108">
        <f>MTN!AS21</f>
        <v>0</v>
      </c>
      <c r="AT89" s="108">
        <f>MTN!AT21</f>
        <v>0</v>
      </c>
      <c r="AU89" s="108">
        <f>MTN!AU21</f>
        <v>0</v>
      </c>
      <c r="AV89" s="108">
        <f>MTN!AV21</f>
        <v>0</v>
      </c>
      <c r="AX89" s="108">
        <f>MTN!AX21</f>
        <v>0</v>
      </c>
      <c r="AY89" s="108">
        <f>MTN!AY21</f>
        <v>0</v>
      </c>
    </row>
    <row r="90" spans="2:51" x14ac:dyDescent="0.25">
      <c r="B90" s="1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</row>
    <row r="91" spans="2:51" x14ac:dyDescent="0.25">
      <c r="B91" s="3" t="s">
        <v>75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</row>
    <row r="92" spans="2:51" x14ac:dyDescent="0.25">
      <c r="B92" s="1" t="str">
        <f t="shared" ref="B92:B93" si="278">B88</f>
        <v>AIRTEL</v>
      </c>
      <c r="C92" s="27">
        <f>IF(ISERROR(C88/C$87),0,C88/C$87)</f>
        <v>0</v>
      </c>
      <c r="D92" s="27">
        <f t="shared" ref="D92:F92" si="279">IF(ISERROR(D88/D$87),0,D88/D$87)</f>
        <v>0</v>
      </c>
      <c r="E92" s="27">
        <f t="shared" si="279"/>
        <v>0</v>
      </c>
      <c r="F92" s="27">
        <f t="shared" si="279"/>
        <v>0</v>
      </c>
      <c r="G92" s="27">
        <f t="shared" ref="G92:Z92" si="280">IF(ISERROR(G88/G$87),0,G88/G$87)</f>
        <v>0</v>
      </c>
      <c r="H92" s="27">
        <f t="shared" si="280"/>
        <v>0</v>
      </c>
      <c r="I92" s="27">
        <f t="shared" si="280"/>
        <v>0</v>
      </c>
      <c r="J92" s="27">
        <f t="shared" si="280"/>
        <v>0</v>
      </c>
      <c r="K92" s="27">
        <f t="shared" si="280"/>
        <v>0</v>
      </c>
      <c r="L92" s="27">
        <f t="shared" si="280"/>
        <v>0</v>
      </c>
      <c r="M92" s="27">
        <f t="shared" si="280"/>
        <v>0</v>
      </c>
      <c r="N92" s="27">
        <f t="shared" si="280"/>
        <v>0</v>
      </c>
      <c r="O92" s="27">
        <f t="shared" si="280"/>
        <v>0</v>
      </c>
      <c r="P92" s="27">
        <f t="shared" si="280"/>
        <v>0</v>
      </c>
      <c r="Q92" s="27">
        <f t="shared" si="280"/>
        <v>0</v>
      </c>
      <c r="R92" s="27">
        <f t="shared" si="280"/>
        <v>0</v>
      </c>
      <c r="S92" s="27">
        <f t="shared" si="280"/>
        <v>0</v>
      </c>
      <c r="T92" s="27">
        <f t="shared" si="280"/>
        <v>0</v>
      </c>
      <c r="U92" s="27">
        <f t="shared" si="280"/>
        <v>0</v>
      </c>
      <c r="V92" s="27">
        <f t="shared" si="280"/>
        <v>0</v>
      </c>
      <c r="W92" s="29">
        <f t="shared" si="280"/>
        <v>1</v>
      </c>
      <c r="X92" s="29">
        <f t="shared" si="280"/>
        <v>1</v>
      </c>
      <c r="Y92" s="29">
        <f t="shared" si="280"/>
        <v>1</v>
      </c>
      <c r="Z92" s="29">
        <f t="shared" si="280"/>
        <v>1</v>
      </c>
      <c r="AA92" s="29">
        <f t="shared" ref="AA92:AL92" si="281">IF(ISERROR(AA88/AA$87),0,AA88/AA$87)</f>
        <v>1</v>
      </c>
      <c r="AB92" s="29">
        <f t="shared" si="281"/>
        <v>1</v>
      </c>
      <c r="AC92" s="29">
        <f t="shared" si="281"/>
        <v>1</v>
      </c>
      <c r="AD92" s="29">
        <f t="shared" si="281"/>
        <v>1</v>
      </c>
      <c r="AE92" s="29">
        <f t="shared" si="281"/>
        <v>1</v>
      </c>
      <c r="AF92" s="29">
        <f t="shared" si="281"/>
        <v>1</v>
      </c>
      <c r="AG92" s="29">
        <f t="shared" si="281"/>
        <v>1</v>
      </c>
      <c r="AH92" s="29">
        <f t="shared" si="281"/>
        <v>0</v>
      </c>
      <c r="AI92" s="29">
        <f t="shared" si="281"/>
        <v>0</v>
      </c>
      <c r="AJ92" s="29">
        <f t="shared" si="281"/>
        <v>0</v>
      </c>
      <c r="AK92" s="29">
        <f t="shared" si="281"/>
        <v>0</v>
      </c>
      <c r="AL92" s="29">
        <f t="shared" si="281"/>
        <v>0</v>
      </c>
      <c r="AN92" s="21">
        <f>IF(ISERROR(AN88/AN$87),0,AN88/AN$87)</f>
        <v>0</v>
      </c>
      <c r="AO92" s="21">
        <f t="shared" ref="AO92:AQ92" si="282">IF(ISERROR(AO88/AO$87),0,AO88/AO$87)</f>
        <v>0</v>
      </c>
      <c r="AP92" s="21">
        <f t="shared" si="282"/>
        <v>1</v>
      </c>
      <c r="AQ92" s="21">
        <f t="shared" si="282"/>
        <v>1</v>
      </c>
      <c r="AS92" s="21">
        <f>IF(ISERROR(AS88/AS$87),0,AS88/AS$87)</f>
        <v>1</v>
      </c>
      <c r="AT92" s="21">
        <f t="shared" ref="AT92:AV92" si="283">IF(ISERROR(AT88/AT$87),0,AT88/AT$87)</f>
        <v>1</v>
      </c>
      <c r="AU92" s="21">
        <f t="shared" si="283"/>
        <v>1</v>
      </c>
      <c r="AV92" s="21">
        <f t="shared" si="283"/>
        <v>0</v>
      </c>
      <c r="AX92" s="21">
        <f t="shared" ref="AX92:AY92" si="284">IF(ISERROR(AX88/AX$87),0,AX88/AX$87)</f>
        <v>1</v>
      </c>
      <c r="AY92" s="21">
        <f t="shared" si="284"/>
        <v>1</v>
      </c>
    </row>
    <row r="93" spans="2:51" x14ac:dyDescent="0.25">
      <c r="B93" s="1" t="str">
        <f t="shared" si="278"/>
        <v>MTN</v>
      </c>
      <c r="C93" s="27">
        <f>IF(ISERROR(C89/C$87),0,C89/C$87)</f>
        <v>0</v>
      </c>
      <c r="D93" s="27">
        <f t="shared" ref="D93:F93" si="285">IF(ISERROR(D89/D$87),0,D89/D$87)</f>
        <v>0</v>
      </c>
      <c r="E93" s="27">
        <f t="shared" si="285"/>
        <v>0</v>
      </c>
      <c r="F93" s="27">
        <f t="shared" si="285"/>
        <v>0</v>
      </c>
      <c r="G93" s="27">
        <f t="shared" ref="G93:Z93" si="286">IF(ISERROR(G89/G$87),0,G89/G$87)</f>
        <v>0</v>
      </c>
      <c r="H93" s="27">
        <f t="shared" si="286"/>
        <v>0</v>
      </c>
      <c r="I93" s="27">
        <f t="shared" si="286"/>
        <v>0</v>
      </c>
      <c r="J93" s="27">
        <f t="shared" si="286"/>
        <v>0</v>
      </c>
      <c r="K93" s="27">
        <f t="shared" si="286"/>
        <v>0</v>
      </c>
      <c r="L93" s="27">
        <f t="shared" si="286"/>
        <v>0</v>
      </c>
      <c r="M93" s="27">
        <f t="shared" si="286"/>
        <v>0</v>
      </c>
      <c r="N93" s="27">
        <f t="shared" si="286"/>
        <v>0</v>
      </c>
      <c r="O93" s="27">
        <f t="shared" si="286"/>
        <v>0</v>
      </c>
      <c r="P93" s="27">
        <f t="shared" si="286"/>
        <v>0</v>
      </c>
      <c r="Q93" s="27">
        <f t="shared" si="286"/>
        <v>0</v>
      </c>
      <c r="R93" s="27">
        <f t="shared" si="286"/>
        <v>0</v>
      </c>
      <c r="S93" s="27">
        <f t="shared" si="286"/>
        <v>0</v>
      </c>
      <c r="T93" s="27">
        <f t="shared" si="286"/>
        <v>0</v>
      </c>
      <c r="U93" s="27">
        <f t="shared" si="286"/>
        <v>0</v>
      </c>
      <c r="V93" s="27">
        <f t="shared" si="286"/>
        <v>0</v>
      </c>
      <c r="W93" s="27">
        <f t="shared" si="286"/>
        <v>0</v>
      </c>
      <c r="X93" s="27">
        <f t="shared" si="286"/>
        <v>0</v>
      </c>
      <c r="Y93" s="27">
        <f t="shared" si="286"/>
        <v>0</v>
      </c>
      <c r="Z93" s="29">
        <f t="shared" si="286"/>
        <v>0</v>
      </c>
      <c r="AA93" s="29">
        <f t="shared" ref="AA93:AL93" si="287">IF(ISERROR(AA89/AA$87),0,AA89/AA$87)</f>
        <v>0</v>
      </c>
      <c r="AB93" s="29">
        <f t="shared" si="287"/>
        <v>0</v>
      </c>
      <c r="AC93" s="29">
        <f t="shared" si="287"/>
        <v>0</v>
      </c>
      <c r="AD93" s="29">
        <f t="shared" si="287"/>
        <v>0</v>
      </c>
      <c r="AE93" s="29">
        <f t="shared" si="287"/>
        <v>0</v>
      </c>
      <c r="AF93" s="29">
        <f t="shared" si="287"/>
        <v>0</v>
      </c>
      <c r="AG93" s="29">
        <f t="shared" si="287"/>
        <v>0</v>
      </c>
      <c r="AH93" s="29">
        <f t="shared" si="287"/>
        <v>0</v>
      </c>
      <c r="AI93" s="29">
        <f t="shared" si="287"/>
        <v>0</v>
      </c>
      <c r="AJ93" s="29">
        <f t="shared" si="287"/>
        <v>0</v>
      </c>
      <c r="AK93" s="29">
        <f t="shared" si="287"/>
        <v>0</v>
      </c>
      <c r="AL93" s="29">
        <f t="shared" si="287"/>
        <v>0</v>
      </c>
      <c r="AN93" s="21">
        <f>IF(ISERROR(AN89/AN$87),0,AN89/AN$87)</f>
        <v>0</v>
      </c>
      <c r="AO93" s="21">
        <f t="shared" ref="AO93:AQ93" si="288">IF(ISERROR(AO89/AO$87),0,AO89/AO$87)</f>
        <v>0</v>
      </c>
      <c r="AP93" s="21">
        <f t="shared" si="288"/>
        <v>0</v>
      </c>
      <c r="AQ93" s="21">
        <f t="shared" si="288"/>
        <v>0</v>
      </c>
      <c r="AS93" s="21">
        <f>IF(ISERROR(AS89/AS$87),0,AS89/AS$87)</f>
        <v>0</v>
      </c>
      <c r="AT93" s="21">
        <f t="shared" ref="AT93:AV93" si="289">IF(ISERROR(AT89/AT$87),0,AT89/AT$87)</f>
        <v>0</v>
      </c>
      <c r="AU93" s="21">
        <f t="shared" si="289"/>
        <v>0</v>
      </c>
      <c r="AV93" s="21">
        <f t="shared" si="289"/>
        <v>0</v>
      </c>
      <c r="AX93" s="21">
        <f t="shared" ref="AX93:AY93" si="290">IF(ISERROR(AX89/AX$87),0,AX89/AX$87)</f>
        <v>0</v>
      </c>
      <c r="AY93" s="21">
        <f t="shared" si="290"/>
        <v>0</v>
      </c>
    </row>
    <row r="94" spans="2:51" x14ac:dyDescent="0.25">
      <c r="B94" s="3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</row>
    <row r="95" spans="2:51" s="30" customFormat="1" x14ac:dyDescent="0.25">
      <c r="B95" s="69" t="s">
        <v>50</v>
      </c>
      <c r="C95" s="77">
        <f>SUM(C96:C97)</f>
        <v>0</v>
      </c>
      <c r="D95" s="77">
        <f t="shared" ref="D95" si="291">SUM(D96:D97)</f>
        <v>0</v>
      </c>
      <c r="E95" s="77">
        <f t="shared" ref="E95" si="292">SUM(E96:E97)</f>
        <v>0</v>
      </c>
      <c r="F95" s="77">
        <f t="shared" ref="F95" si="293">SUM(F96:F97)</f>
        <v>0</v>
      </c>
      <c r="G95" s="77">
        <f t="shared" ref="G95" si="294">SUM(G96:G97)</f>
        <v>0</v>
      </c>
      <c r="H95" s="77">
        <f t="shared" ref="H95" si="295">SUM(H96:H97)</f>
        <v>0</v>
      </c>
      <c r="I95" s="77">
        <f t="shared" ref="I95" si="296">SUM(I96:I97)</f>
        <v>0</v>
      </c>
      <c r="J95" s="77">
        <f t="shared" ref="J95" si="297">SUM(J96:J97)</f>
        <v>0</v>
      </c>
      <c r="K95" s="77">
        <f t="shared" ref="K95" si="298">SUM(K96:K97)</f>
        <v>0</v>
      </c>
      <c r="L95" s="77">
        <f t="shared" ref="L95" si="299">SUM(L96:L97)</f>
        <v>0</v>
      </c>
      <c r="M95" s="77">
        <f t="shared" ref="M95" si="300">SUM(M96:M97)</f>
        <v>0</v>
      </c>
      <c r="N95" s="77">
        <f t="shared" ref="N95" si="301">SUM(N96:N97)</f>
        <v>0</v>
      </c>
      <c r="O95" s="77">
        <f t="shared" ref="O95" si="302">SUM(O96:O97)</f>
        <v>0</v>
      </c>
      <c r="P95" s="77">
        <f t="shared" ref="P95" si="303">SUM(P96:P97)</f>
        <v>0</v>
      </c>
      <c r="Q95" s="77">
        <f t="shared" ref="Q95" si="304">SUM(Q96:Q97)</f>
        <v>0</v>
      </c>
      <c r="R95" s="77">
        <f t="shared" ref="R95" si="305">SUM(R96:R97)</f>
        <v>0</v>
      </c>
      <c r="S95" s="77">
        <f t="shared" ref="S95" si="306">SUM(S96:S97)</f>
        <v>0</v>
      </c>
      <c r="T95" s="77">
        <f t="shared" ref="T95" si="307">SUM(T96:T97)</f>
        <v>0</v>
      </c>
      <c r="U95" s="77">
        <f t="shared" ref="U95" si="308">SUM(U96:U97)</f>
        <v>0</v>
      </c>
      <c r="V95" s="77">
        <f t="shared" ref="V95" si="309">SUM(V96:V97)</f>
        <v>0</v>
      </c>
      <c r="W95" s="77">
        <f t="shared" ref="W95" si="310">SUM(W96:W97)</f>
        <v>33333850.436000001</v>
      </c>
      <c r="X95" s="77">
        <f t="shared" ref="X95" si="311">SUM(X96:X97)</f>
        <v>45001984.357999995</v>
      </c>
      <c r="Y95" s="77">
        <f t="shared" ref="Y95" si="312">SUM(Y96:Y97)</f>
        <v>50532858.364000008</v>
      </c>
      <c r="Z95" s="77">
        <f t="shared" ref="Z95" si="313">SUM(Z96:Z97)</f>
        <v>66783745.764999993</v>
      </c>
      <c r="AA95" s="77">
        <f t="shared" ref="AA95" si="314">SUM(AA96:AA97)</f>
        <v>63879906.2290999</v>
      </c>
      <c r="AB95" s="77">
        <f t="shared" ref="AB95" si="315">SUM(AB96:AB97)</f>
        <v>63487395.452</v>
      </c>
      <c r="AC95" s="77">
        <f t="shared" ref="AC95" si="316">SUM(AC96:AC97)</f>
        <v>80160336.912402019</v>
      </c>
      <c r="AD95" s="77">
        <f t="shared" ref="AD95" si="317">SUM(AD96:AD97)</f>
        <v>85789674.788000003</v>
      </c>
      <c r="AE95" s="77">
        <f t="shared" ref="AE95" si="318">SUM(AE96:AE97)</f>
        <v>94043255.999955237</v>
      </c>
      <c r="AF95" s="77">
        <f t="shared" ref="AF95" si="319">SUM(AF96:AF97)</f>
        <v>95075024.998698235</v>
      </c>
      <c r="AG95" s="77">
        <f t="shared" ref="AG95" si="320">SUM(AG96:AG97)</f>
        <v>108046934.53494281</v>
      </c>
      <c r="AH95" s="77">
        <f t="shared" ref="AH95" si="321">SUM(AH96:AH97)</f>
        <v>108540239.00434837</v>
      </c>
      <c r="AI95" s="77">
        <f t="shared" ref="AI95" si="322">SUM(AI96:AI97)</f>
        <v>110719490.90519463</v>
      </c>
      <c r="AJ95" s="77">
        <f t="shared" ref="AJ95" si="323">SUM(AJ96:AJ97)</f>
        <v>102000601.65964088</v>
      </c>
      <c r="AK95" s="77">
        <f t="shared" ref="AK95" si="324">SUM(AK96:AK97)</f>
        <v>95265323.489743486</v>
      </c>
      <c r="AL95" s="77">
        <f t="shared" ref="AL95" si="325">SUM(AL96:AL97)</f>
        <v>0</v>
      </c>
      <c r="AN95" s="110">
        <f>SUM(AN96:AN97)</f>
        <v>0</v>
      </c>
      <c r="AO95" s="110">
        <f t="shared" ref="AO95:AQ95" si="326">SUM(AO96:AO97)</f>
        <v>0</v>
      </c>
      <c r="AP95" s="110">
        <f t="shared" si="326"/>
        <v>0</v>
      </c>
      <c r="AQ95" s="110">
        <f t="shared" si="326"/>
        <v>162318588.48699999</v>
      </c>
      <c r="AS95" s="110">
        <f>SUM(AS96:AS97)</f>
        <v>207527638.59350193</v>
      </c>
      <c r="AT95" s="110">
        <f t="shared" ref="AT95" si="327">SUM(AT96:AT97)</f>
        <v>274907955.78665346</v>
      </c>
      <c r="AU95" s="110">
        <f t="shared" ref="AU95" si="328">SUM(AU96:AU97)</f>
        <v>327306664.44448578</v>
      </c>
      <c r="AV95" s="110">
        <f t="shared" ref="AV95" si="329">SUM(AV96:AV97)</f>
        <v>197265925.14938438</v>
      </c>
      <c r="AX95" s="110">
        <f t="shared" ref="AX95" si="330">SUM(AX96:AX97)</f>
        <v>162318588.48699999</v>
      </c>
      <c r="AY95" s="110">
        <f t="shared" ref="AY95" si="331">SUM(AY96:AY97)</f>
        <v>1007008183.9740256</v>
      </c>
    </row>
    <row r="96" spans="2:51" x14ac:dyDescent="0.25">
      <c r="B96" s="1" t="str">
        <f>B26</f>
        <v>AIRTTEL</v>
      </c>
      <c r="C96" s="25">
        <f>AIRTEL!C33</f>
        <v>0</v>
      </c>
      <c r="D96" s="25">
        <f>AIRTEL!D33</f>
        <v>0</v>
      </c>
      <c r="E96" s="25">
        <f>AIRTEL!E33</f>
        <v>0</v>
      </c>
      <c r="F96" s="25">
        <f>AIRTEL!F33</f>
        <v>0</v>
      </c>
      <c r="G96" s="25">
        <f>AIRTEL!G33</f>
        <v>0</v>
      </c>
      <c r="H96" s="25">
        <f>AIRTEL!H33</f>
        <v>0</v>
      </c>
      <c r="I96" s="25">
        <f>AIRTEL!I33</f>
        <v>0</v>
      </c>
      <c r="J96" s="25">
        <f>AIRTEL!J33</f>
        <v>0</v>
      </c>
      <c r="K96" s="25">
        <f>AIRTEL!K33</f>
        <v>0</v>
      </c>
      <c r="L96" s="25">
        <f>AIRTEL!L33</f>
        <v>0</v>
      </c>
      <c r="M96" s="25">
        <f>AIRTEL!M33</f>
        <v>0</v>
      </c>
      <c r="N96" s="25">
        <f>AIRTEL!N33</f>
        <v>0</v>
      </c>
      <c r="O96" s="25">
        <f>AIRTEL!O33</f>
        <v>0</v>
      </c>
      <c r="P96" s="25">
        <f>AIRTEL!P33</f>
        <v>0</v>
      </c>
      <c r="Q96" s="25">
        <f>AIRTEL!Q33</f>
        <v>0</v>
      </c>
      <c r="R96" s="25">
        <f>AIRTEL!R33</f>
        <v>0</v>
      </c>
      <c r="S96" s="25">
        <f>AIRTEL!S33</f>
        <v>0</v>
      </c>
      <c r="T96" s="25">
        <f>AIRTEL!T33</f>
        <v>0</v>
      </c>
      <c r="U96" s="25">
        <f>AIRTEL!U33</f>
        <v>0</v>
      </c>
      <c r="V96" s="25">
        <f>AIRTEL!V33</f>
        <v>0</v>
      </c>
      <c r="W96" s="12">
        <f>AIRTEL!W33</f>
        <v>8910032.9560000002</v>
      </c>
      <c r="X96" s="12">
        <f>AIRTEL!X33</f>
        <v>13216530.585000001</v>
      </c>
      <c r="Y96" s="12">
        <f>AIRTEL!Y33</f>
        <v>15419223.723000001</v>
      </c>
      <c r="Z96" s="12">
        <f>AIRTEL!Z33</f>
        <v>12743071.938000001</v>
      </c>
      <c r="AA96" s="12">
        <f>AIRTEL!AA33</f>
        <v>13051778.4790999</v>
      </c>
      <c r="AB96" s="12">
        <f>AIRTEL!AB33</f>
        <v>7631460.709999999</v>
      </c>
      <c r="AC96" s="12">
        <f>AIRTEL!AC33</f>
        <v>10286797.824000001</v>
      </c>
      <c r="AD96" s="12">
        <f>AIRTEL!AD33</f>
        <v>11503030.616</v>
      </c>
      <c r="AE96" s="12">
        <f>AIRTEL!AE33</f>
        <v>12682433.828259699</v>
      </c>
      <c r="AF96" s="12">
        <f>AIRTEL!AF33</f>
        <v>12093507.0688395</v>
      </c>
      <c r="AG96" s="12">
        <f>AIRTEL!AG33</f>
        <v>14841389.063000001</v>
      </c>
      <c r="AH96" s="12">
        <f>AIRTEL!AH33</f>
        <v>15580770.638434999</v>
      </c>
      <c r="AI96" s="12">
        <f>AIRTEL!AI33</f>
        <v>16906141.330369562</v>
      </c>
      <c r="AJ96" s="12">
        <f>AIRTEL!AJ33</f>
        <v>16187930.273687974</v>
      </c>
      <c r="AK96" s="12">
        <f>AIRTEL!AK33</f>
        <v>15572473</v>
      </c>
      <c r="AL96" s="12">
        <f>AIRTEL!AL33</f>
        <v>0</v>
      </c>
      <c r="AN96" s="108">
        <f>AIRTEL!AN33</f>
        <v>0</v>
      </c>
      <c r="AO96" s="108">
        <f>AIRTEL!AO33</f>
        <v>0</v>
      </c>
      <c r="AP96" s="108">
        <f>AIRTEL!AP33</f>
        <v>0</v>
      </c>
      <c r="AQ96" s="108">
        <f>AIRTEL!AQ33</f>
        <v>41378826.246000007</v>
      </c>
      <c r="AS96" s="108">
        <f>AIRTEL!AS33</f>
        <v>30970037.013099901</v>
      </c>
      <c r="AT96" s="108">
        <f>AIRTEL!AT33</f>
        <v>36278971.513099201</v>
      </c>
      <c r="AU96" s="108">
        <f>AIRTEL!AU33</f>
        <v>47328301.031804562</v>
      </c>
      <c r="AV96" s="108">
        <f>AIRTEL!AV33</f>
        <v>31760403.273687974</v>
      </c>
      <c r="AX96" s="108">
        <f>AIRTEL!AX33</f>
        <v>41378826.246000007</v>
      </c>
      <c r="AY96" s="108">
        <f>AIRTEL!AY33</f>
        <v>146337712.83169162</v>
      </c>
    </row>
    <row r="97" spans="2:51" x14ac:dyDescent="0.25">
      <c r="B97" s="1" t="str">
        <f>B27</f>
        <v>MTN</v>
      </c>
      <c r="C97" s="25">
        <f>MTN!C33</f>
        <v>0</v>
      </c>
      <c r="D97" s="25">
        <f>MTN!D33</f>
        <v>0</v>
      </c>
      <c r="E97" s="25">
        <f>MTN!E33</f>
        <v>0</v>
      </c>
      <c r="F97" s="25">
        <f>MTN!F33</f>
        <v>0</v>
      </c>
      <c r="G97" s="25">
        <f>MTN!G33</f>
        <v>0</v>
      </c>
      <c r="H97" s="25">
        <f>MTN!H33</f>
        <v>0</v>
      </c>
      <c r="I97" s="25">
        <f>MTN!I33</f>
        <v>0</v>
      </c>
      <c r="J97" s="25">
        <f>MTN!J33</f>
        <v>0</v>
      </c>
      <c r="K97" s="25">
        <f>MTN!K33</f>
        <v>0</v>
      </c>
      <c r="L97" s="25">
        <f>MTN!L33</f>
        <v>0</v>
      </c>
      <c r="M97" s="25">
        <f>MTN!M33</f>
        <v>0</v>
      </c>
      <c r="N97" s="25">
        <f>MTN!N33</f>
        <v>0</v>
      </c>
      <c r="O97" s="25">
        <f>MTN!O33</f>
        <v>0</v>
      </c>
      <c r="P97" s="25">
        <f>MTN!P33</f>
        <v>0</v>
      </c>
      <c r="Q97" s="25">
        <f>MTN!Q33</f>
        <v>0</v>
      </c>
      <c r="R97" s="25">
        <f>MTN!R33</f>
        <v>0</v>
      </c>
      <c r="S97" s="25">
        <f>MTN!S33</f>
        <v>0</v>
      </c>
      <c r="T97" s="25">
        <f>MTN!T33</f>
        <v>0</v>
      </c>
      <c r="U97" s="25">
        <f>MTN!U33</f>
        <v>0</v>
      </c>
      <c r="V97" s="25">
        <f>MTN!V33</f>
        <v>0</v>
      </c>
      <c r="W97" s="12">
        <f>MTN!W33</f>
        <v>24423817.48</v>
      </c>
      <c r="X97" s="12">
        <f>MTN!X33</f>
        <v>31785453.772999998</v>
      </c>
      <c r="Y97" s="12">
        <f>MTN!Y33</f>
        <v>35113634.641000003</v>
      </c>
      <c r="Z97" s="12">
        <f>MTN!Z33</f>
        <v>54040673.826999992</v>
      </c>
      <c r="AA97" s="12">
        <f>MTN!AA33</f>
        <v>50828127.75</v>
      </c>
      <c r="AB97" s="12">
        <f>MTN!AB33</f>
        <v>55855934.741999999</v>
      </c>
      <c r="AC97" s="12">
        <f>MTN!AC33</f>
        <v>69873539.088402018</v>
      </c>
      <c r="AD97" s="12">
        <f>MTN!AD33</f>
        <v>74286644.172000006</v>
      </c>
      <c r="AE97" s="12">
        <f>MTN!AE33</f>
        <v>81360822.171695545</v>
      </c>
      <c r="AF97" s="12">
        <f>MTN!AF33</f>
        <v>82981517.929858729</v>
      </c>
      <c r="AG97" s="12">
        <f>MTN!AG33</f>
        <v>93205545.471942797</v>
      </c>
      <c r="AH97" s="12">
        <f>MTN!AH33</f>
        <v>92959468.365913376</v>
      </c>
      <c r="AI97" s="12">
        <f>MTN!AI33</f>
        <v>93813349.574825063</v>
      </c>
      <c r="AJ97" s="12">
        <f>MTN!AJ33</f>
        <v>85812671.385952905</v>
      </c>
      <c r="AK97" s="12">
        <f>MTN!AK33</f>
        <v>79692850.489743486</v>
      </c>
      <c r="AL97" s="12">
        <f>MTN!AL33</f>
        <v>0</v>
      </c>
      <c r="AN97" s="108">
        <f>MTN!AN33</f>
        <v>0</v>
      </c>
      <c r="AO97" s="108">
        <f>MTN!AO33</f>
        <v>0</v>
      </c>
      <c r="AP97" s="108">
        <f>MTN!AP33</f>
        <v>0</v>
      </c>
      <c r="AQ97" s="108">
        <f>MTN!AQ33</f>
        <v>120939762.241</v>
      </c>
      <c r="AS97" s="108">
        <f>MTN!AS33</f>
        <v>176557601.58040202</v>
      </c>
      <c r="AT97" s="108">
        <f>MTN!AT33</f>
        <v>238628984.27355427</v>
      </c>
      <c r="AU97" s="108">
        <f>MTN!AU33</f>
        <v>279978363.41268122</v>
      </c>
      <c r="AV97" s="108">
        <f>MTN!AV33</f>
        <v>165505521.87569639</v>
      </c>
      <c r="AX97" s="108">
        <f>MTN!AX33</f>
        <v>120939762.241</v>
      </c>
      <c r="AY97" s="108">
        <f>MTN!AY33</f>
        <v>860670471.14233398</v>
      </c>
    </row>
    <row r="98" spans="2:51" x14ac:dyDescent="0.25">
      <c r="B98" s="6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</row>
    <row r="99" spans="2:51" x14ac:dyDescent="0.25">
      <c r="B99" s="7" t="s">
        <v>36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</row>
    <row r="100" spans="2:51" x14ac:dyDescent="0.25">
      <c r="B100" s="1" t="str">
        <f>B96</f>
        <v>AIRTTEL</v>
      </c>
      <c r="C100" s="25">
        <f>IF(ISERROR(C96/C$95),0,C96/C$95)</f>
        <v>0</v>
      </c>
      <c r="D100" s="25">
        <f t="shared" ref="D100:Z100" si="332">IF(ISERROR(D96/D$95),0,D96/D$95)</f>
        <v>0</v>
      </c>
      <c r="E100" s="25">
        <f t="shared" si="332"/>
        <v>0</v>
      </c>
      <c r="F100" s="25">
        <f t="shared" si="332"/>
        <v>0</v>
      </c>
      <c r="G100" s="25">
        <f t="shared" si="332"/>
        <v>0</v>
      </c>
      <c r="H100" s="25">
        <f t="shared" si="332"/>
        <v>0</v>
      </c>
      <c r="I100" s="25">
        <f t="shared" si="332"/>
        <v>0</v>
      </c>
      <c r="J100" s="25">
        <f t="shared" si="332"/>
        <v>0</v>
      </c>
      <c r="K100" s="25">
        <f t="shared" si="332"/>
        <v>0</v>
      </c>
      <c r="L100" s="25">
        <f t="shared" si="332"/>
        <v>0</v>
      </c>
      <c r="M100" s="25">
        <f t="shared" si="332"/>
        <v>0</v>
      </c>
      <c r="N100" s="25">
        <f t="shared" si="332"/>
        <v>0</v>
      </c>
      <c r="O100" s="25">
        <f t="shared" si="332"/>
        <v>0</v>
      </c>
      <c r="P100" s="25">
        <f t="shared" si="332"/>
        <v>0</v>
      </c>
      <c r="Q100" s="25">
        <f t="shared" si="332"/>
        <v>0</v>
      </c>
      <c r="R100" s="25">
        <f t="shared" si="332"/>
        <v>0</v>
      </c>
      <c r="S100" s="25">
        <f t="shared" si="332"/>
        <v>0</v>
      </c>
      <c r="T100" s="25">
        <f t="shared" si="332"/>
        <v>0</v>
      </c>
      <c r="U100" s="25">
        <f t="shared" si="332"/>
        <v>0</v>
      </c>
      <c r="V100" s="25">
        <f t="shared" si="332"/>
        <v>0</v>
      </c>
      <c r="W100" s="21">
        <f t="shared" si="332"/>
        <v>0.26729684208270504</v>
      </c>
      <c r="X100" s="21">
        <f t="shared" si="332"/>
        <v>0.29368772896456735</v>
      </c>
      <c r="Y100" s="21">
        <f t="shared" si="332"/>
        <v>0.30513262503244371</v>
      </c>
      <c r="Z100" s="21">
        <f t="shared" si="332"/>
        <v>0.190810979408681</v>
      </c>
      <c r="AA100" s="21">
        <f t="shared" ref="AA100:AL100" si="333">IF(ISERROR(AA96/AA$95),0,AA96/AA$95)</f>
        <v>0.20431743328317978</v>
      </c>
      <c r="AB100" s="21">
        <f t="shared" si="333"/>
        <v>0.12020434380190959</v>
      </c>
      <c r="AC100" s="21">
        <f t="shared" si="333"/>
        <v>0.1283277768061436</v>
      </c>
      <c r="AD100" s="21">
        <f t="shared" si="333"/>
        <v>0.13408409163953386</v>
      </c>
      <c r="AE100" s="21">
        <f t="shared" si="333"/>
        <v>0.13485745142922034</v>
      </c>
      <c r="AF100" s="21">
        <f t="shared" si="333"/>
        <v>0.12719962018421854</v>
      </c>
      <c r="AG100" s="21">
        <f t="shared" si="333"/>
        <v>0.13736057507675276</v>
      </c>
      <c r="AH100" s="21">
        <f t="shared" si="333"/>
        <v>0.14354833545014395</v>
      </c>
      <c r="AI100" s="21">
        <f t="shared" si="333"/>
        <v>0.15269345254527697</v>
      </c>
      <c r="AJ100" s="21">
        <f t="shared" si="333"/>
        <v>0.15870426262488546</v>
      </c>
      <c r="AK100" s="21">
        <f t="shared" si="333"/>
        <v>0.16346423262475535</v>
      </c>
      <c r="AL100" s="21">
        <f t="shared" si="333"/>
        <v>0</v>
      </c>
      <c r="AN100" s="21">
        <f>IF(ISERROR(AN96/AN$95),0,AN96/AN$95)</f>
        <v>0</v>
      </c>
      <c r="AO100" s="21">
        <f t="shared" ref="AO100:AQ100" si="334">IF(ISERROR(AO96/AO$95),0,AO96/AO$95)</f>
        <v>0</v>
      </c>
      <c r="AP100" s="21">
        <f t="shared" si="334"/>
        <v>0</v>
      </c>
      <c r="AQ100" s="21">
        <f t="shared" si="334"/>
        <v>0.25492352189419154</v>
      </c>
      <c r="AS100" s="21">
        <f>IF(ISERROR(AS96/AS$95),0,AS96/AS$95)</f>
        <v>0.14923331283965965</v>
      </c>
      <c r="AT100" s="21">
        <f t="shared" ref="AT100:AV100" si="335">IF(ISERROR(AT96/AT$95),0,AT96/AT$95)</f>
        <v>0.13196770318736811</v>
      </c>
      <c r="AU100" s="21">
        <f t="shared" si="335"/>
        <v>0.1445992586558893</v>
      </c>
      <c r="AV100" s="21">
        <f t="shared" si="335"/>
        <v>0.16100298746292166</v>
      </c>
      <c r="AX100" s="21">
        <f t="shared" ref="AX100:AY100" si="336">IF(ISERROR(AX96/AX$95),0,AX96/AX$95)</f>
        <v>0.25492352189419154</v>
      </c>
      <c r="AY100" s="21">
        <f t="shared" si="336"/>
        <v>0.1453192885227497</v>
      </c>
    </row>
    <row r="101" spans="2:51" x14ac:dyDescent="0.25">
      <c r="B101" s="1" t="str">
        <f>B97</f>
        <v>MTN</v>
      </c>
      <c r="C101" s="25">
        <f>IF(ISERROR(C97/C$95),0,C97/C$95)</f>
        <v>0</v>
      </c>
      <c r="D101" s="25">
        <f t="shared" ref="D101:Z101" si="337">IF(ISERROR(D97/D$95),0,D97/D$95)</f>
        <v>0</v>
      </c>
      <c r="E101" s="25">
        <f t="shared" si="337"/>
        <v>0</v>
      </c>
      <c r="F101" s="25">
        <f t="shared" si="337"/>
        <v>0</v>
      </c>
      <c r="G101" s="25">
        <f t="shared" si="337"/>
        <v>0</v>
      </c>
      <c r="H101" s="25">
        <f t="shared" si="337"/>
        <v>0</v>
      </c>
      <c r="I101" s="25">
        <f t="shared" si="337"/>
        <v>0</v>
      </c>
      <c r="J101" s="25">
        <f t="shared" si="337"/>
        <v>0</v>
      </c>
      <c r="K101" s="25">
        <f t="shared" si="337"/>
        <v>0</v>
      </c>
      <c r="L101" s="25">
        <f t="shared" si="337"/>
        <v>0</v>
      </c>
      <c r="M101" s="25">
        <f t="shared" si="337"/>
        <v>0</v>
      </c>
      <c r="N101" s="25">
        <f t="shared" si="337"/>
        <v>0</v>
      </c>
      <c r="O101" s="25">
        <f t="shared" si="337"/>
        <v>0</v>
      </c>
      <c r="P101" s="25">
        <f t="shared" si="337"/>
        <v>0</v>
      </c>
      <c r="Q101" s="25">
        <f t="shared" si="337"/>
        <v>0</v>
      </c>
      <c r="R101" s="25">
        <f t="shared" si="337"/>
        <v>0</v>
      </c>
      <c r="S101" s="25">
        <f t="shared" si="337"/>
        <v>0</v>
      </c>
      <c r="T101" s="25">
        <f t="shared" si="337"/>
        <v>0</v>
      </c>
      <c r="U101" s="25">
        <f t="shared" si="337"/>
        <v>0</v>
      </c>
      <c r="V101" s="25">
        <f t="shared" si="337"/>
        <v>0</v>
      </c>
      <c r="W101" s="21">
        <f t="shared" si="337"/>
        <v>0.73270315791729501</v>
      </c>
      <c r="X101" s="21">
        <f t="shared" si="337"/>
        <v>0.7063122710354327</v>
      </c>
      <c r="Y101" s="21">
        <f t="shared" si="337"/>
        <v>0.69486737496755624</v>
      </c>
      <c r="Z101" s="21">
        <f t="shared" si="337"/>
        <v>0.80918902059131903</v>
      </c>
      <c r="AA101" s="21">
        <f t="shared" ref="AA101:AL101" si="338">IF(ISERROR(AA97/AA$95),0,AA97/AA$95)</f>
        <v>0.79568256671682025</v>
      </c>
      <c r="AB101" s="21">
        <f t="shared" si="338"/>
        <v>0.87979565619809041</v>
      </c>
      <c r="AC101" s="21">
        <f t="shared" si="338"/>
        <v>0.8716722231938564</v>
      </c>
      <c r="AD101" s="21">
        <f t="shared" si="338"/>
        <v>0.86591590836046617</v>
      </c>
      <c r="AE101" s="21">
        <f t="shared" si="338"/>
        <v>0.86514254857077977</v>
      </c>
      <c r="AF101" s="21">
        <f t="shared" si="338"/>
        <v>0.8728003798157814</v>
      </c>
      <c r="AG101" s="21">
        <f t="shared" si="338"/>
        <v>0.86263942492324719</v>
      </c>
      <c r="AH101" s="21">
        <f t="shared" si="338"/>
        <v>0.85645166454985611</v>
      </c>
      <c r="AI101" s="21">
        <f t="shared" si="338"/>
        <v>0.847306547454723</v>
      </c>
      <c r="AJ101" s="21">
        <f t="shared" si="338"/>
        <v>0.84129573737511454</v>
      </c>
      <c r="AK101" s="21">
        <f t="shared" si="338"/>
        <v>0.8365357673752446</v>
      </c>
      <c r="AL101" s="21">
        <f t="shared" si="338"/>
        <v>0</v>
      </c>
      <c r="AN101" s="21">
        <f>IF(ISERROR(AN97/AN$95),0,AN97/AN$95)</f>
        <v>0</v>
      </c>
      <c r="AO101" s="21">
        <f t="shared" ref="AO101:AQ101" si="339">IF(ISERROR(AO97/AO$95),0,AO97/AO$95)</f>
        <v>0</v>
      </c>
      <c r="AP101" s="21">
        <f t="shared" si="339"/>
        <v>0</v>
      </c>
      <c r="AQ101" s="21">
        <f t="shared" si="339"/>
        <v>0.74507647810580857</v>
      </c>
      <c r="AS101" s="21">
        <f>IF(ISERROR(AS97/AS$95),0,AS97/AS$95)</f>
        <v>0.85076668716034032</v>
      </c>
      <c r="AT101" s="21">
        <f t="shared" ref="AT101:AV101" si="340">IF(ISERROR(AT97/AT$95),0,AT97/AT$95)</f>
        <v>0.86803229681263194</v>
      </c>
      <c r="AU101" s="21">
        <f t="shared" si="340"/>
        <v>0.8554007413441107</v>
      </c>
      <c r="AV101" s="21">
        <f t="shared" si="340"/>
        <v>0.83899701253707826</v>
      </c>
      <c r="AX101" s="21">
        <f t="shared" ref="AX101:AY101" si="341">IF(ISERROR(AX97/AX$95),0,AX97/AX$95)</f>
        <v>0.74507647810580857</v>
      </c>
      <c r="AY101" s="21">
        <f t="shared" si="341"/>
        <v>0.85468071147725033</v>
      </c>
    </row>
    <row r="102" spans="2:51" x14ac:dyDescent="0.25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</row>
    <row r="103" spans="2:51" x14ac:dyDescent="0.25">
      <c r="B103" s="4" t="s">
        <v>65</v>
      </c>
      <c r="C103" s="26">
        <f>C104+C105</f>
        <v>0</v>
      </c>
      <c r="D103" s="26">
        <f t="shared" ref="D103:Z103" si="342">D104+D105</f>
        <v>0</v>
      </c>
      <c r="E103" s="26">
        <f t="shared" si="342"/>
        <v>0</v>
      </c>
      <c r="F103" s="26">
        <f t="shared" si="342"/>
        <v>0</v>
      </c>
      <c r="G103" s="26">
        <f t="shared" si="342"/>
        <v>0</v>
      </c>
      <c r="H103" s="26">
        <f t="shared" si="342"/>
        <v>0</v>
      </c>
      <c r="I103" s="26">
        <f t="shared" si="342"/>
        <v>0</v>
      </c>
      <c r="J103" s="26">
        <f t="shared" si="342"/>
        <v>0</v>
      </c>
      <c r="K103" s="26">
        <f t="shared" si="342"/>
        <v>0</v>
      </c>
      <c r="L103" s="26">
        <f t="shared" si="342"/>
        <v>0</v>
      </c>
      <c r="M103" s="26">
        <f t="shared" si="342"/>
        <v>0</v>
      </c>
      <c r="N103" s="26">
        <f t="shared" si="342"/>
        <v>0</v>
      </c>
      <c r="O103" s="26">
        <f t="shared" si="342"/>
        <v>0</v>
      </c>
      <c r="P103" s="26">
        <f t="shared" si="342"/>
        <v>0</v>
      </c>
      <c r="Q103" s="26">
        <f t="shared" si="342"/>
        <v>0</v>
      </c>
      <c r="R103" s="26">
        <f t="shared" si="342"/>
        <v>0</v>
      </c>
      <c r="S103" s="26">
        <f t="shared" si="342"/>
        <v>0</v>
      </c>
      <c r="T103" s="26">
        <f t="shared" si="342"/>
        <v>0</v>
      </c>
      <c r="U103" s="26">
        <f t="shared" si="342"/>
        <v>0</v>
      </c>
      <c r="V103" s="26">
        <f t="shared" si="342"/>
        <v>0</v>
      </c>
      <c r="W103" s="14">
        <f t="shared" si="342"/>
        <v>14200592.070999999</v>
      </c>
      <c r="X103" s="14">
        <f t="shared" si="342"/>
        <v>18465098.357999999</v>
      </c>
      <c r="Y103" s="14">
        <f t="shared" si="342"/>
        <v>19724536.945</v>
      </c>
      <c r="Z103" s="14">
        <f t="shared" si="342"/>
        <v>28558151.068</v>
      </c>
      <c r="AA103" s="14">
        <f t="shared" ref="AA103:AL103" si="343">AA104+AA105</f>
        <v>26013316.905999999</v>
      </c>
      <c r="AB103" s="14">
        <f t="shared" si="343"/>
        <v>27716948.932</v>
      </c>
      <c r="AC103" s="14">
        <f t="shared" si="343"/>
        <v>34899870.827</v>
      </c>
      <c r="AD103" s="14">
        <f t="shared" si="343"/>
        <v>37279631.644000001</v>
      </c>
      <c r="AE103" s="14">
        <f t="shared" si="343"/>
        <v>41121259.162999995</v>
      </c>
      <c r="AF103" s="14">
        <f t="shared" si="343"/>
        <v>42317233.828000002</v>
      </c>
      <c r="AG103" s="14">
        <f t="shared" si="343"/>
        <v>48333739.958999999</v>
      </c>
      <c r="AH103" s="14">
        <f t="shared" si="343"/>
        <v>48110139.520999998</v>
      </c>
      <c r="AI103" s="14">
        <f t="shared" si="343"/>
        <v>49013775.359999999</v>
      </c>
      <c r="AJ103" s="14">
        <f t="shared" si="343"/>
        <v>45501565.658999994</v>
      </c>
      <c r="AK103" s="14">
        <f t="shared" si="343"/>
        <v>42631436.796999998</v>
      </c>
      <c r="AL103" s="14">
        <f t="shared" si="343"/>
        <v>0</v>
      </c>
      <c r="AN103" s="110">
        <f>SUM(AN104:AN105)</f>
        <v>0</v>
      </c>
      <c r="AO103" s="110">
        <f t="shared" ref="AO103:AQ103" si="344">SUM(AO104:AO105)</f>
        <v>0</v>
      </c>
      <c r="AP103" s="110">
        <f t="shared" si="344"/>
        <v>4358594.5930000003</v>
      </c>
      <c r="AQ103" s="110">
        <f t="shared" si="344"/>
        <v>14694034.682000002</v>
      </c>
      <c r="AS103" s="110">
        <f>SUM(AS104:AS105)</f>
        <v>15621447.880999999</v>
      </c>
      <c r="AT103" s="110">
        <f t="shared" ref="AT103" si="345">SUM(AT104:AT105)</f>
        <v>23038538.612000003</v>
      </c>
      <c r="AU103" s="110">
        <f t="shared" ref="AU103" si="346">SUM(AU104:AU105)</f>
        <v>35482635.101999998</v>
      </c>
      <c r="AV103" s="110">
        <f t="shared" ref="AV103" si="347">SUM(AV104:AV105)</f>
        <v>24489950.376000002</v>
      </c>
      <c r="AX103" s="110">
        <f t="shared" ref="AX103" si="348">SUM(AX104:AX105)</f>
        <v>19052629.275000002</v>
      </c>
      <c r="AY103" s="110">
        <f t="shared" ref="AY103" si="349">SUM(AY104:AY105)</f>
        <v>98632571.970999986</v>
      </c>
    </row>
    <row r="104" spans="2:51" x14ac:dyDescent="0.25">
      <c r="B104" s="1" t="str">
        <f>B100</f>
        <v>AIRTTEL</v>
      </c>
      <c r="C104" s="25">
        <f>AIRTEL!C36</f>
        <v>0</v>
      </c>
      <c r="D104" s="25">
        <f>AIRTEL!D36</f>
        <v>0</v>
      </c>
      <c r="E104" s="25">
        <f>AIRTEL!E36</f>
        <v>0</v>
      </c>
      <c r="F104" s="25">
        <f>AIRTEL!F36</f>
        <v>0</v>
      </c>
      <c r="G104" s="25">
        <f>AIRTEL!G36</f>
        <v>0</v>
      </c>
      <c r="H104" s="25">
        <f>AIRTEL!H36</f>
        <v>0</v>
      </c>
      <c r="I104" s="25">
        <f>AIRTEL!I36</f>
        <v>0</v>
      </c>
      <c r="J104" s="25">
        <f>AIRTEL!J36</f>
        <v>0</v>
      </c>
      <c r="K104" s="25">
        <f>AIRTEL!K36</f>
        <v>0</v>
      </c>
      <c r="L104" s="25">
        <f>AIRTEL!L36</f>
        <v>0</v>
      </c>
      <c r="M104" s="25">
        <f>AIRTEL!M36</f>
        <v>0</v>
      </c>
      <c r="N104" s="25">
        <f>AIRTEL!N36</f>
        <v>0</v>
      </c>
      <c r="O104" s="25">
        <f>AIRTEL!O36</f>
        <v>0</v>
      </c>
      <c r="P104" s="25">
        <f>AIRTEL!P36</f>
        <v>0</v>
      </c>
      <c r="Q104" s="25">
        <f>AIRTEL!Q36</f>
        <v>0</v>
      </c>
      <c r="R104" s="25">
        <f>AIRTEL!R36</f>
        <v>0</v>
      </c>
      <c r="S104" s="25">
        <f>AIRTEL!S36</f>
        <v>0</v>
      </c>
      <c r="T104" s="25">
        <f>AIRTEL!T36</f>
        <v>0</v>
      </c>
      <c r="U104" s="25">
        <f>AIRTEL!U36</f>
        <v>0</v>
      </c>
      <c r="V104" s="25">
        <f>AIRTEL!V36</f>
        <v>0</v>
      </c>
      <c r="W104" s="12">
        <f>AIRTEL!W36</f>
        <v>2522471.5079999999</v>
      </c>
      <c r="X104" s="12">
        <f>AIRTEL!X36</f>
        <v>2727174.97</v>
      </c>
      <c r="Y104" s="12">
        <f>AIRTEL!Y36</f>
        <v>2447503.3289999999</v>
      </c>
      <c r="Z104" s="12">
        <f>AIRTEL!Z36</f>
        <v>3275828.2220000001</v>
      </c>
      <c r="AA104" s="12">
        <f>AIRTEL!AA36</f>
        <v>2769672.97</v>
      </c>
      <c r="AB104" s="12">
        <f>AIRTEL!AB36</f>
        <v>2833508.2760000001</v>
      </c>
      <c r="AC104" s="12">
        <f>AIRTEL!AC36</f>
        <v>3344558.4759999998</v>
      </c>
      <c r="AD104" s="12">
        <f>AIRTEL!AD36</f>
        <v>3693181.014</v>
      </c>
      <c r="AE104" s="12">
        <f>AIRTEL!AE36</f>
        <v>4373108.1940000001</v>
      </c>
      <c r="AF104" s="12">
        <f>AIRTEL!AF36</f>
        <v>4998016.841</v>
      </c>
      <c r="AG104" s="12">
        <f>AIRTEL!AG36</f>
        <v>6293084.7180000003</v>
      </c>
      <c r="AH104" s="12">
        <f>AIRTEL!AH36</f>
        <v>6489820.6059999997</v>
      </c>
      <c r="AI104" s="12">
        <f>AIRTEL!AI36</f>
        <v>7030038.1059999997</v>
      </c>
      <c r="AJ104" s="12">
        <f>AIRTEL!AJ36</f>
        <v>6956438.818</v>
      </c>
      <c r="AK104" s="12">
        <f>AIRTEL!AK36</f>
        <v>6607555</v>
      </c>
      <c r="AL104" s="12">
        <f>AIRTEL!AL36</f>
        <v>0</v>
      </c>
      <c r="AN104" s="108">
        <f>AIRTEL!AN36</f>
        <v>0</v>
      </c>
      <c r="AO104" s="108">
        <f>AIRTEL!AO36</f>
        <v>0</v>
      </c>
      <c r="AP104" s="108">
        <f>AIRTEL!AP36</f>
        <v>2522471.5079999999</v>
      </c>
      <c r="AQ104" s="108">
        <f>AIRTEL!AQ36</f>
        <v>8450506.5210000016</v>
      </c>
      <c r="AS104" s="108">
        <f>AIRTEL!AS36</f>
        <v>8947739.7219999991</v>
      </c>
      <c r="AT104" s="108">
        <f>AIRTEL!AT36</f>
        <v>13064306.049000001</v>
      </c>
      <c r="AU104" s="108">
        <f>AIRTEL!AU36</f>
        <v>19812943.43</v>
      </c>
      <c r="AV104" s="108">
        <f>AIRTEL!AV36</f>
        <v>13563993.818</v>
      </c>
      <c r="AX104" s="108">
        <f>AIRTEL!AX36</f>
        <v>10972978.029000001</v>
      </c>
      <c r="AY104" s="108">
        <f>AIRTEL!AY36</f>
        <v>55388983.018999994</v>
      </c>
    </row>
    <row r="105" spans="2:51" x14ac:dyDescent="0.25">
      <c r="B105" s="1" t="str">
        <f>B101</f>
        <v>MTN</v>
      </c>
      <c r="C105" s="25">
        <f>MTN!C36</f>
        <v>0</v>
      </c>
      <c r="D105" s="25">
        <f>MTN!D36</f>
        <v>0</v>
      </c>
      <c r="E105" s="25">
        <f>MTN!E36</f>
        <v>0</v>
      </c>
      <c r="F105" s="25">
        <f>MTN!F36</f>
        <v>0</v>
      </c>
      <c r="G105" s="25">
        <f>MTN!G36</f>
        <v>0</v>
      </c>
      <c r="H105" s="25">
        <f>MTN!H36</f>
        <v>0</v>
      </c>
      <c r="I105" s="25">
        <f>MTN!I36</f>
        <v>0</v>
      </c>
      <c r="J105" s="25">
        <f>MTN!J36</f>
        <v>0</v>
      </c>
      <c r="K105" s="25">
        <f>MTN!K36</f>
        <v>0</v>
      </c>
      <c r="L105" s="25">
        <f>MTN!L36</f>
        <v>0</v>
      </c>
      <c r="M105" s="25">
        <f>MTN!M36</f>
        <v>0</v>
      </c>
      <c r="N105" s="25">
        <f>MTN!N36</f>
        <v>0</v>
      </c>
      <c r="O105" s="25">
        <f>MTN!O36</f>
        <v>0</v>
      </c>
      <c r="P105" s="25">
        <f>MTN!P36</f>
        <v>0</v>
      </c>
      <c r="Q105" s="25">
        <f>MTN!Q36</f>
        <v>0</v>
      </c>
      <c r="R105" s="25">
        <f>MTN!R36</f>
        <v>0</v>
      </c>
      <c r="S105" s="25">
        <f>MTN!S36</f>
        <v>0</v>
      </c>
      <c r="T105" s="25">
        <f>MTN!T36</f>
        <v>0</v>
      </c>
      <c r="U105" s="25">
        <f>MTN!U36</f>
        <v>0</v>
      </c>
      <c r="V105" s="25">
        <f>MTN!V36</f>
        <v>0</v>
      </c>
      <c r="W105" s="12">
        <f>MTN!W36</f>
        <v>11678120.562999999</v>
      </c>
      <c r="X105" s="12">
        <f>MTN!X36</f>
        <v>15737923.388</v>
      </c>
      <c r="Y105" s="12">
        <f>MTN!Y36</f>
        <v>17277033.616</v>
      </c>
      <c r="Z105" s="12">
        <f>MTN!Z36</f>
        <v>25282322.846000001</v>
      </c>
      <c r="AA105" s="12">
        <f>MTN!AA36</f>
        <v>23243643.936000001</v>
      </c>
      <c r="AB105" s="12">
        <f>MTN!AB36</f>
        <v>24883440.655999999</v>
      </c>
      <c r="AC105" s="12">
        <f>MTN!AC36</f>
        <v>31555312.351</v>
      </c>
      <c r="AD105" s="12">
        <f>MTN!AD36</f>
        <v>33586450.630000003</v>
      </c>
      <c r="AE105" s="12">
        <f>MTN!AE36</f>
        <v>36748150.968999997</v>
      </c>
      <c r="AF105" s="12">
        <f>MTN!AF36</f>
        <v>37319216.987000003</v>
      </c>
      <c r="AG105" s="12">
        <f>MTN!AG36</f>
        <v>42040655.240999997</v>
      </c>
      <c r="AH105" s="12">
        <f>MTN!AH36</f>
        <v>41620318.914999999</v>
      </c>
      <c r="AI105" s="12">
        <f>MTN!AI36</f>
        <v>41983737.254000001</v>
      </c>
      <c r="AJ105" s="12">
        <f>MTN!AJ36</f>
        <v>38545126.840999998</v>
      </c>
      <c r="AK105" s="12">
        <f>MTN!AK36</f>
        <v>36023881.796999998</v>
      </c>
      <c r="AL105" s="12">
        <f>MTN!AL36</f>
        <v>0</v>
      </c>
      <c r="AN105" s="108">
        <f>AIRTEL!AN37</f>
        <v>0</v>
      </c>
      <c r="AO105" s="108">
        <f>AIRTEL!AO37</f>
        <v>0</v>
      </c>
      <c r="AP105" s="108">
        <f>AIRTEL!AP37</f>
        <v>1836123.085</v>
      </c>
      <c r="AQ105" s="108">
        <f>AIRTEL!AQ37</f>
        <v>6243528.1610000003</v>
      </c>
      <c r="AS105" s="108">
        <f>AIRTEL!AS37</f>
        <v>6673708.159</v>
      </c>
      <c r="AT105" s="108">
        <f>AIRTEL!AT37</f>
        <v>9974232.563000001</v>
      </c>
      <c r="AU105" s="108">
        <f>AIRTEL!AU37</f>
        <v>15669691.671999998</v>
      </c>
      <c r="AV105" s="108">
        <f>AIRTEL!AV37</f>
        <v>10925956.558</v>
      </c>
      <c r="AX105" s="108">
        <f>AIRTEL!AX37</f>
        <v>8079651.2460000003</v>
      </c>
      <c r="AY105" s="108">
        <f>AIRTEL!AY37</f>
        <v>43243588.952</v>
      </c>
    </row>
    <row r="106" spans="2:51" x14ac:dyDescent="0.25">
      <c r="B106" s="3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</row>
    <row r="107" spans="2:51" x14ac:dyDescent="0.25">
      <c r="B107" s="3" t="s">
        <v>51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</row>
    <row r="108" spans="2:51" x14ac:dyDescent="0.25">
      <c r="B108" s="1" t="str">
        <f>B104</f>
        <v>AIRTTEL</v>
      </c>
      <c r="C108" s="25">
        <f>IF(ISERROR(C104/C$103),0,C104/C$103)</f>
        <v>0</v>
      </c>
      <c r="D108" s="25">
        <f t="shared" ref="D108:Z108" si="350">IF(ISERROR(D104/D$103),0,D104/D$103)</f>
        <v>0</v>
      </c>
      <c r="E108" s="25">
        <f t="shared" si="350"/>
        <v>0</v>
      </c>
      <c r="F108" s="25">
        <f t="shared" si="350"/>
        <v>0</v>
      </c>
      <c r="G108" s="25">
        <f t="shared" si="350"/>
        <v>0</v>
      </c>
      <c r="H108" s="25">
        <f t="shared" si="350"/>
        <v>0</v>
      </c>
      <c r="I108" s="25">
        <f t="shared" si="350"/>
        <v>0</v>
      </c>
      <c r="J108" s="25">
        <f t="shared" si="350"/>
        <v>0</v>
      </c>
      <c r="K108" s="25">
        <f t="shared" si="350"/>
        <v>0</v>
      </c>
      <c r="L108" s="25">
        <f t="shared" si="350"/>
        <v>0</v>
      </c>
      <c r="M108" s="25">
        <f t="shared" si="350"/>
        <v>0</v>
      </c>
      <c r="N108" s="25">
        <f t="shared" si="350"/>
        <v>0</v>
      </c>
      <c r="O108" s="25">
        <f t="shared" si="350"/>
        <v>0</v>
      </c>
      <c r="P108" s="25">
        <f t="shared" si="350"/>
        <v>0</v>
      </c>
      <c r="Q108" s="25">
        <f t="shared" si="350"/>
        <v>0</v>
      </c>
      <c r="R108" s="25">
        <f t="shared" si="350"/>
        <v>0</v>
      </c>
      <c r="S108" s="25">
        <f t="shared" si="350"/>
        <v>0</v>
      </c>
      <c r="T108" s="25">
        <f t="shared" si="350"/>
        <v>0</v>
      </c>
      <c r="U108" s="25">
        <f t="shared" si="350"/>
        <v>0</v>
      </c>
      <c r="V108" s="25">
        <f t="shared" si="350"/>
        <v>0</v>
      </c>
      <c r="W108" s="21">
        <f t="shared" si="350"/>
        <v>0.17763143222396421</v>
      </c>
      <c r="X108" s="21">
        <f t="shared" si="350"/>
        <v>0.14769349814042299</v>
      </c>
      <c r="Y108" s="21">
        <f t="shared" si="350"/>
        <v>0.12408419704982838</v>
      </c>
      <c r="Z108" s="21">
        <f t="shared" si="350"/>
        <v>0.11470729369698704</v>
      </c>
      <c r="AA108" s="21">
        <f t="shared" ref="AA108:AL108" si="351">IF(ISERROR(AA104/AA$103),0,AA104/AA$103)</f>
        <v>0.10647135003999325</v>
      </c>
      <c r="AB108" s="21">
        <f t="shared" si="351"/>
        <v>0.1022301654829199</v>
      </c>
      <c r="AC108" s="21">
        <f t="shared" si="351"/>
        <v>9.5832975788910646E-2</v>
      </c>
      <c r="AD108" s="21">
        <f t="shared" si="351"/>
        <v>9.9066993184585339E-2</v>
      </c>
      <c r="AE108" s="21">
        <f t="shared" si="351"/>
        <v>0.10634665092976596</v>
      </c>
      <c r="AF108" s="21">
        <f t="shared" si="351"/>
        <v>0.11810830692087836</v>
      </c>
      <c r="AG108" s="21">
        <f t="shared" si="351"/>
        <v>0.13020065741525955</v>
      </c>
      <c r="AH108" s="21">
        <f t="shared" si="351"/>
        <v>0.13489506932664794</v>
      </c>
      <c r="AI108" s="21">
        <f t="shared" si="351"/>
        <v>0.1434298430260729</v>
      </c>
      <c r="AJ108" s="21">
        <f t="shared" si="351"/>
        <v>0.15288350449593924</v>
      </c>
      <c r="AK108" s="21">
        <f t="shared" si="351"/>
        <v>0.15499254767000906</v>
      </c>
      <c r="AL108" s="21">
        <f t="shared" si="351"/>
        <v>0</v>
      </c>
      <c r="AN108" s="21">
        <f>IF(ISERROR(AN104/AN$103),0,AN104/AN$103)</f>
        <v>0</v>
      </c>
      <c r="AO108" s="21">
        <f t="shared" ref="AO108:AQ108" si="352">IF(ISERROR(AO104/AO$103),0,AO104/AO$103)</f>
        <v>0</v>
      </c>
      <c r="AP108" s="21">
        <f t="shared" si="352"/>
        <v>0.57873506107935457</v>
      </c>
      <c r="AQ108" s="21">
        <f t="shared" si="352"/>
        <v>0.57509776612626073</v>
      </c>
      <c r="AS108" s="21">
        <f>IF(ISERROR(AS104/AS$103),0,AS104/AS$103)</f>
        <v>0.57278555676538312</v>
      </c>
      <c r="AT108" s="21">
        <f t="shared" ref="AT108:AV108" si="353">IF(ISERROR(AT104/AT$103),0,AT104/AT$103)</f>
        <v>0.56706314011580761</v>
      </c>
      <c r="AU108" s="21">
        <f t="shared" si="353"/>
        <v>0.55838421732334165</v>
      </c>
      <c r="AV108" s="21">
        <f t="shared" si="353"/>
        <v>0.55385958769816979</v>
      </c>
      <c r="AX108" s="21">
        <f t="shared" ref="AX108:AY108" si="354">IF(ISERROR(AX104/AX$103),0,AX104/AX$103)</f>
        <v>0.57592985569704258</v>
      </c>
      <c r="AY108" s="21">
        <f t="shared" si="354"/>
        <v>0.56156888046360076</v>
      </c>
    </row>
    <row r="109" spans="2:51" x14ac:dyDescent="0.25">
      <c r="B109" s="1" t="str">
        <f>B105</f>
        <v>MTN</v>
      </c>
      <c r="C109" s="25">
        <f>IF(ISERROR(C105/C$103),0,C105/C$103)</f>
        <v>0</v>
      </c>
      <c r="D109" s="25">
        <f t="shared" ref="D109:Z109" si="355">IF(ISERROR(D105/D$103),0,D105/D$103)</f>
        <v>0</v>
      </c>
      <c r="E109" s="25">
        <f t="shared" si="355"/>
        <v>0</v>
      </c>
      <c r="F109" s="25">
        <f t="shared" si="355"/>
        <v>0</v>
      </c>
      <c r="G109" s="25">
        <f t="shared" si="355"/>
        <v>0</v>
      </c>
      <c r="H109" s="25">
        <f t="shared" si="355"/>
        <v>0</v>
      </c>
      <c r="I109" s="25">
        <f t="shared" si="355"/>
        <v>0</v>
      </c>
      <c r="J109" s="25">
        <f t="shared" si="355"/>
        <v>0</v>
      </c>
      <c r="K109" s="25">
        <f t="shared" si="355"/>
        <v>0</v>
      </c>
      <c r="L109" s="25">
        <f t="shared" si="355"/>
        <v>0</v>
      </c>
      <c r="M109" s="25">
        <f t="shared" si="355"/>
        <v>0</v>
      </c>
      <c r="N109" s="25">
        <f t="shared" si="355"/>
        <v>0</v>
      </c>
      <c r="O109" s="25">
        <f t="shared" si="355"/>
        <v>0</v>
      </c>
      <c r="P109" s="25">
        <f t="shared" si="355"/>
        <v>0</v>
      </c>
      <c r="Q109" s="25">
        <f t="shared" si="355"/>
        <v>0</v>
      </c>
      <c r="R109" s="25">
        <f t="shared" si="355"/>
        <v>0</v>
      </c>
      <c r="S109" s="25">
        <f t="shared" si="355"/>
        <v>0</v>
      </c>
      <c r="T109" s="25">
        <f t="shared" si="355"/>
        <v>0</v>
      </c>
      <c r="U109" s="25">
        <f t="shared" si="355"/>
        <v>0</v>
      </c>
      <c r="V109" s="25">
        <f t="shared" si="355"/>
        <v>0</v>
      </c>
      <c r="W109" s="21">
        <f t="shared" si="355"/>
        <v>0.82236856777603584</v>
      </c>
      <c r="X109" s="21">
        <f t="shared" si="355"/>
        <v>0.85230650185957713</v>
      </c>
      <c r="Y109" s="21">
        <f t="shared" si="355"/>
        <v>0.87591580295017157</v>
      </c>
      <c r="Z109" s="21">
        <f t="shared" si="355"/>
        <v>0.88529270630301304</v>
      </c>
      <c r="AA109" s="21">
        <f t="shared" ref="AA109:AL109" si="356">IF(ISERROR(AA105/AA$103),0,AA105/AA$103)</f>
        <v>0.8935286499600068</v>
      </c>
      <c r="AB109" s="21">
        <f t="shared" si="356"/>
        <v>0.89776983451708003</v>
      </c>
      <c r="AC109" s="21">
        <f t="shared" si="356"/>
        <v>0.90416702421108941</v>
      </c>
      <c r="AD109" s="21">
        <f t="shared" si="356"/>
        <v>0.90093300681541466</v>
      </c>
      <c r="AE109" s="21">
        <f t="shared" si="356"/>
        <v>0.89365334907023408</v>
      </c>
      <c r="AF109" s="21">
        <f t="shared" si="356"/>
        <v>0.88189169307912174</v>
      </c>
      <c r="AG109" s="21">
        <f t="shared" si="356"/>
        <v>0.86979934258474045</v>
      </c>
      <c r="AH109" s="21">
        <f t="shared" si="356"/>
        <v>0.86510493067335203</v>
      </c>
      <c r="AI109" s="21">
        <f t="shared" si="356"/>
        <v>0.85657015697392713</v>
      </c>
      <c r="AJ109" s="21">
        <f t="shared" si="356"/>
        <v>0.84711649550406087</v>
      </c>
      <c r="AK109" s="21">
        <f t="shared" si="356"/>
        <v>0.84500745232999097</v>
      </c>
      <c r="AL109" s="21">
        <f t="shared" si="356"/>
        <v>0</v>
      </c>
      <c r="AN109" s="21">
        <f>IF(ISERROR(AN105/AN$103),0,AN105/AN$103)</f>
        <v>0</v>
      </c>
      <c r="AO109" s="21">
        <f t="shared" ref="AO109:AQ109" si="357">IF(ISERROR(AO105/AO$103),0,AO105/AO$103)</f>
        <v>0</v>
      </c>
      <c r="AP109" s="21">
        <f t="shared" si="357"/>
        <v>0.42126493892064532</v>
      </c>
      <c r="AQ109" s="21">
        <f t="shared" si="357"/>
        <v>0.42490223387373921</v>
      </c>
      <c r="AS109" s="21">
        <f>IF(ISERROR(AS105/AS$103),0,AS105/AS$103)</f>
        <v>0.42721444323461688</v>
      </c>
      <c r="AT109" s="21">
        <f t="shared" ref="AT109:AV109" si="358">IF(ISERROR(AT105/AT$103),0,AT105/AT$103)</f>
        <v>0.43293685988419234</v>
      </c>
      <c r="AU109" s="21">
        <f t="shared" si="358"/>
        <v>0.4416157826766583</v>
      </c>
      <c r="AV109" s="21">
        <f t="shared" si="358"/>
        <v>0.4461404123018301</v>
      </c>
      <c r="AX109" s="21">
        <f t="shared" ref="AX109:AY109" si="359">IF(ISERROR(AX105/AX$103),0,AX105/AX$103)</f>
        <v>0.42407014430295731</v>
      </c>
      <c r="AY109" s="21">
        <f t="shared" si="359"/>
        <v>0.43843111953639929</v>
      </c>
    </row>
    <row r="110" spans="2:51" x14ac:dyDescent="0.25">
      <c r="B110" s="3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</row>
    <row r="111" spans="2:51" x14ac:dyDescent="0.25">
      <c r="B111" s="1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</row>
    <row r="112" spans="2:51" x14ac:dyDescent="0.25">
      <c r="B112" s="4" t="s">
        <v>52</v>
      </c>
      <c r="C112" s="26">
        <f>C113+C114</f>
        <v>0</v>
      </c>
      <c r="D112" s="26">
        <f t="shared" ref="D112:Z112" si="360">D113+D114</f>
        <v>0</v>
      </c>
      <c r="E112" s="26">
        <f t="shared" si="360"/>
        <v>0</v>
      </c>
      <c r="F112" s="26">
        <f t="shared" si="360"/>
        <v>0</v>
      </c>
      <c r="G112" s="26">
        <f t="shared" si="360"/>
        <v>0</v>
      </c>
      <c r="H112" s="26">
        <f t="shared" si="360"/>
        <v>0</v>
      </c>
      <c r="I112" s="26">
        <f t="shared" si="360"/>
        <v>0</v>
      </c>
      <c r="J112" s="26">
        <f t="shared" si="360"/>
        <v>0</v>
      </c>
      <c r="K112" s="26">
        <f t="shared" si="360"/>
        <v>0</v>
      </c>
      <c r="L112" s="26">
        <f t="shared" si="360"/>
        <v>0</v>
      </c>
      <c r="M112" s="26">
        <f t="shared" si="360"/>
        <v>0</v>
      </c>
      <c r="N112" s="26">
        <f t="shared" si="360"/>
        <v>0</v>
      </c>
      <c r="O112" s="26">
        <f t="shared" si="360"/>
        <v>0</v>
      </c>
      <c r="P112" s="26">
        <f t="shared" si="360"/>
        <v>0</v>
      </c>
      <c r="Q112" s="26">
        <f t="shared" si="360"/>
        <v>0</v>
      </c>
      <c r="R112" s="26">
        <f t="shared" si="360"/>
        <v>0</v>
      </c>
      <c r="S112" s="26">
        <f t="shared" si="360"/>
        <v>0</v>
      </c>
      <c r="T112" s="26">
        <f t="shared" si="360"/>
        <v>0</v>
      </c>
      <c r="U112" s="26">
        <f t="shared" si="360"/>
        <v>0</v>
      </c>
      <c r="V112" s="26">
        <f t="shared" si="360"/>
        <v>0</v>
      </c>
      <c r="W112" s="14">
        <f t="shared" si="360"/>
        <v>10757250.460999999</v>
      </c>
      <c r="X112" s="14">
        <f t="shared" si="360"/>
        <v>13265305.045</v>
      </c>
      <c r="Y112" s="14">
        <f t="shared" si="360"/>
        <v>14432625.594999999</v>
      </c>
      <c r="Z112" s="14">
        <f t="shared" si="360"/>
        <v>22749475.386</v>
      </c>
      <c r="AA112" s="14">
        <f t="shared" ref="AA112:AL112" si="361">AA113+AA114</f>
        <v>21438083.851999998</v>
      </c>
      <c r="AB112" s="14">
        <f t="shared" si="361"/>
        <v>23871506.311999999</v>
      </c>
      <c r="AC112" s="14">
        <f t="shared" si="361"/>
        <v>29657311.717</v>
      </c>
      <c r="AD112" s="14">
        <f t="shared" si="361"/>
        <v>31619545.710999999</v>
      </c>
      <c r="AE112" s="14">
        <f t="shared" si="361"/>
        <v>35012690.941</v>
      </c>
      <c r="AF112" s="14">
        <f t="shared" si="361"/>
        <v>36527211.395999998</v>
      </c>
      <c r="AG112" s="14">
        <f t="shared" si="361"/>
        <v>41430039.421999998</v>
      </c>
      <c r="AH112" s="14">
        <f t="shared" si="361"/>
        <v>41618267.330000006</v>
      </c>
      <c r="AI112" s="14">
        <f t="shared" si="361"/>
        <v>42632194.066</v>
      </c>
      <c r="AJ112" s="14">
        <f t="shared" si="361"/>
        <v>39609724.817999996</v>
      </c>
      <c r="AK112" s="14">
        <f t="shared" si="361"/>
        <v>36277951.548999995</v>
      </c>
      <c r="AL112" s="14">
        <f t="shared" si="361"/>
        <v>0</v>
      </c>
      <c r="AN112" s="110">
        <f>SUM(AN113:AN114)</f>
        <v>0</v>
      </c>
      <c r="AO112" s="110">
        <f t="shared" ref="AO112:AQ112" si="362">SUM(AO113:AO114)</f>
        <v>0</v>
      </c>
      <c r="AP112" s="110">
        <f t="shared" si="362"/>
        <v>10757250.460999999</v>
      </c>
      <c r="AQ112" s="110">
        <f t="shared" si="362"/>
        <v>50447406.025999993</v>
      </c>
      <c r="AS112" s="110">
        <f>SUM(AS113:AS114)</f>
        <v>74966901.880999997</v>
      </c>
      <c r="AT112" s="110">
        <f t="shared" ref="AT112" si="363">SUM(AT113:AT114)</f>
        <v>103159448.04800001</v>
      </c>
      <c r="AU112" s="110">
        <f t="shared" ref="AU112" si="364">SUM(AU113:AU114)</f>
        <v>125680500.81799999</v>
      </c>
      <c r="AV112" s="110">
        <f t="shared" ref="AV112" si="365">SUM(AV113:AV114)</f>
        <v>75887676.366999999</v>
      </c>
      <c r="AX112" s="110">
        <f t="shared" ref="AX112" si="366">SUM(AX113:AX114)</f>
        <v>61204656.486999996</v>
      </c>
      <c r="AY112" s="110">
        <f t="shared" ref="AY112" si="367">SUM(AY113:AY114)</f>
        <v>379694527.11400008</v>
      </c>
    </row>
    <row r="113" spans="2:51" x14ac:dyDescent="0.25">
      <c r="B113" s="1" t="str">
        <f>B108</f>
        <v>AIRTTEL</v>
      </c>
      <c r="C113" s="25">
        <f>AIRTEL!C37</f>
        <v>0</v>
      </c>
      <c r="D113" s="25">
        <f>AIRTEL!D37</f>
        <v>0</v>
      </c>
      <c r="E113" s="25">
        <f>AIRTEL!E37</f>
        <v>0</v>
      </c>
      <c r="F113" s="25">
        <f>AIRTEL!F37</f>
        <v>0</v>
      </c>
      <c r="G113" s="25">
        <f>AIRTEL!G37</f>
        <v>0</v>
      </c>
      <c r="H113" s="25">
        <f>AIRTEL!H37</f>
        <v>0</v>
      </c>
      <c r="I113" s="25">
        <f>AIRTEL!I37</f>
        <v>0</v>
      </c>
      <c r="J113" s="25">
        <f>AIRTEL!J37</f>
        <v>0</v>
      </c>
      <c r="K113" s="25">
        <f>AIRTEL!K37</f>
        <v>0</v>
      </c>
      <c r="L113" s="25">
        <f>AIRTEL!L37</f>
        <v>0</v>
      </c>
      <c r="M113" s="25">
        <f>AIRTEL!M37</f>
        <v>0</v>
      </c>
      <c r="N113" s="25">
        <f>AIRTEL!N37</f>
        <v>0</v>
      </c>
      <c r="O113" s="25">
        <f>AIRTEL!O37</f>
        <v>0</v>
      </c>
      <c r="P113" s="25">
        <f>AIRTEL!P37</f>
        <v>0</v>
      </c>
      <c r="Q113" s="25">
        <f>AIRTEL!Q37</f>
        <v>0</v>
      </c>
      <c r="R113" s="25">
        <f>AIRTEL!R37</f>
        <v>0</v>
      </c>
      <c r="S113" s="25">
        <f>AIRTEL!S37</f>
        <v>0</v>
      </c>
      <c r="T113" s="25">
        <f>AIRTEL!T37</f>
        <v>0</v>
      </c>
      <c r="U113" s="25">
        <f>AIRTEL!U37</f>
        <v>0</v>
      </c>
      <c r="V113" s="25">
        <f>AIRTEL!V37</f>
        <v>0</v>
      </c>
      <c r="W113" s="12">
        <f>AIRTEL!W37</f>
        <v>1836123.085</v>
      </c>
      <c r="X113" s="12">
        <f>AIRTEL!X37</f>
        <v>1959922.2390000001</v>
      </c>
      <c r="Y113" s="12">
        <f>AIRTEL!Y37</f>
        <v>1811985.6</v>
      </c>
      <c r="Z113" s="12">
        <f>AIRTEL!Z37</f>
        <v>2471620.3220000002</v>
      </c>
      <c r="AA113" s="12">
        <f>AIRTEL!AA37</f>
        <v>2049298.29</v>
      </c>
      <c r="AB113" s="12">
        <f>AIRTEL!AB37</f>
        <v>2070842.081</v>
      </c>
      <c r="AC113" s="12">
        <f>AIRTEL!AC37</f>
        <v>2553567.7880000002</v>
      </c>
      <c r="AD113" s="12">
        <f>AIRTEL!AD37</f>
        <v>2803862.8119999999</v>
      </c>
      <c r="AE113" s="12">
        <f>AIRTEL!AE37</f>
        <v>3287600.0869999998</v>
      </c>
      <c r="AF113" s="12">
        <f>AIRTEL!AF37</f>
        <v>3882769.6639999999</v>
      </c>
      <c r="AG113" s="12">
        <f>AIRTEL!AG37</f>
        <v>4911565.9840000002</v>
      </c>
      <c r="AH113" s="12">
        <f>AIRTEL!AH37</f>
        <v>5188918.8760000002</v>
      </c>
      <c r="AI113" s="12">
        <f>AIRTEL!AI37</f>
        <v>5569206.8119999999</v>
      </c>
      <c r="AJ113" s="12">
        <f>AIRTEL!AJ37</f>
        <v>5662955.5580000002</v>
      </c>
      <c r="AK113" s="12">
        <f>AIRTEL!AK37</f>
        <v>5263001</v>
      </c>
      <c r="AL113" s="12">
        <f>AIRTEL!AL37</f>
        <v>0</v>
      </c>
      <c r="AN113" s="108">
        <f>AIRTEL!AN37</f>
        <v>0</v>
      </c>
      <c r="AO113" s="108">
        <f>AIRTEL!AO37</f>
        <v>0</v>
      </c>
      <c r="AP113" s="108">
        <f>AIRTEL!AP37</f>
        <v>1836123.085</v>
      </c>
      <c r="AQ113" s="108">
        <f>AIRTEL!AQ37</f>
        <v>6243528.1610000003</v>
      </c>
      <c r="AS113" s="108">
        <f>AIRTEL!AS37</f>
        <v>6673708.159</v>
      </c>
      <c r="AT113" s="108">
        <f>AIRTEL!AT37</f>
        <v>9974232.563000001</v>
      </c>
      <c r="AU113" s="108">
        <f>AIRTEL!AU37</f>
        <v>15669691.671999998</v>
      </c>
      <c r="AV113" s="108">
        <f>AIRTEL!AV37</f>
        <v>10925956.558</v>
      </c>
      <c r="AX113" s="108">
        <f>AIRTEL!AX37</f>
        <v>8079651.2460000003</v>
      </c>
      <c r="AY113" s="108">
        <f>AIRTEL!AY37</f>
        <v>43243588.952</v>
      </c>
    </row>
    <row r="114" spans="2:51" x14ac:dyDescent="0.25">
      <c r="B114" s="1" t="str">
        <f>B109</f>
        <v>MTN</v>
      </c>
      <c r="C114" s="25">
        <f>MTN!C37</f>
        <v>0</v>
      </c>
      <c r="D114" s="25">
        <f>MTN!D37</f>
        <v>0</v>
      </c>
      <c r="E114" s="25">
        <f>MTN!E37</f>
        <v>0</v>
      </c>
      <c r="F114" s="25">
        <f>MTN!F37</f>
        <v>0</v>
      </c>
      <c r="G114" s="25">
        <f>MTN!G37</f>
        <v>0</v>
      </c>
      <c r="H114" s="25">
        <f>MTN!H37</f>
        <v>0</v>
      </c>
      <c r="I114" s="25">
        <f>MTN!I37</f>
        <v>0</v>
      </c>
      <c r="J114" s="25">
        <f>MTN!J37</f>
        <v>0</v>
      </c>
      <c r="K114" s="25">
        <f>MTN!K37</f>
        <v>0</v>
      </c>
      <c r="L114" s="25">
        <f>MTN!L37</f>
        <v>0</v>
      </c>
      <c r="M114" s="25">
        <f>MTN!M37</f>
        <v>0</v>
      </c>
      <c r="N114" s="25">
        <f>MTN!N37</f>
        <v>0</v>
      </c>
      <c r="O114" s="25">
        <f>MTN!O37</f>
        <v>0</v>
      </c>
      <c r="P114" s="25">
        <f>MTN!P37</f>
        <v>0</v>
      </c>
      <c r="Q114" s="25">
        <f>MTN!Q37</f>
        <v>0</v>
      </c>
      <c r="R114" s="25">
        <f>MTN!R37</f>
        <v>0</v>
      </c>
      <c r="S114" s="25">
        <f>MTN!S37</f>
        <v>0</v>
      </c>
      <c r="T114" s="25">
        <f>MTN!T37</f>
        <v>0</v>
      </c>
      <c r="U114" s="25">
        <f>MTN!U37</f>
        <v>0</v>
      </c>
      <c r="V114" s="25">
        <f>MTN!V37</f>
        <v>0</v>
      </c>
      <c r="W114" s="12">
        <f>MTN!W37</f>
        <v>8921127.3760000002</v>
      </c>
      <c r="X114" s="12">
        <f>MTN!X37</f>
        <v>11305382.806</v>
      </c>
      <c r="Y114" s="12">
        <f>MTN!Y37</f>
        <v>12620639.994999999</v>
      </c>
      <c r="Z114" s="12">
        <f>MTN!Z37</f>
        <v>20277855.063999999</v>
      </c>
      <c r="AA114" s="12">
        <f>MTN!AA37</f>
        <v>19388785.561999999</v>
      </c>
      <c r="AB114" s="12">
        <f>MTN!AB37</f>
        <v>21800664.230999999</v>
      </c>
      <c r="AC114" s="12">
        <f>MTN!AC37</f>
        <v>27103743.929000001</v>
      </c>
      <c r="AD114" s="12">
        <f>MTN!AD37</f>
        <v>28815682.899</v>
      </c>
      <c r="AE114" s="12">
        <f>MTN!AE37</f>
        <v>31725090.853999998</v>
      </c>
      <c r="AF114" s="12">
        <f>MTN!AF37</f>
        <v>32644441.732000001</v>
      </c>
      <c r="AG114" s="12">
        <f>MTN!AG37</f>
        <v>36518473.438000001</v>
      </c>
      <c r="AH114" s="12">
        <f>MTN!AH37</f>
        <v>36429348.454000004</v>
      </c>
      <c r="AI114" s="12">
        <f>MTN!AI37</f>
        <v>37062987.254000001</v>
      </c>
      <c r="AJ114" s="12">
        <f>MTN!AJ37</f>
        <v>33946769.259999998</v>
      </c>
      <c r="AK114" s="12">
        <f>MTN!AK37</f>
        <v>31014950.548999999</v>
      </c>
      <c r="AL114" s="12">
        <f>MTN!AL37</f>
        <v>0</v>
      </c>
      <c r="AN114" s="108">
        <f>MTN!AN37</f>
        <v>0</v>
      </c>
      <c r="AO114" s="108">
        <f>MTN!AO37</f>
        <v>0</v>
      </c>
      <c r="AP114" s="108">
        <f>MTN!AP37</f>
        <v>8921127.3760000002</v>
      </c>
      <c r="AQ114" s="108">
        <f>MTN!AQ37</f>
        <v>44203877.864999995</v>
      </c>
      <c r="AS114" s="108">
        <f>MTN!AS37</f>
        <v>68293193.722000003</v>
      </c>
      <c r="AT114" s="108">
        <f>MTN!AT37</f>
        <v>93185215.484999999</v>
      </c>
      <c r="AU114" s="108">
        <f>MTN!AU37</f>
        <v>110010809.146</v>
      </c>
      <c r="AV114" s="108">
        <f>MTN!AV37</f>
        <v>64961719.809</v>
      </c>
      <c r="AX114" s="108">
        <f>MTN!AX37</f>
        <v>53125005.240999997</v>
      </c>
      <c r="AY114" s="108">
        <f>MTN!AY37</f>
        <v>336450938.16200006</v>
      </c>
    </row>
    <row r="115" spans="2:51" x14ac:dyDescent="0.25">
      <c r="B115" s="1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</row>
    <row r="116" spans="2:51" x14ac:dyDescent="0.25">
      <c r="B116" s="3" t="s">
        <v>51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</row>
    <row r="117" spans="2:51" x14ac:dyDescent="0.25">
      <c r="B117" s="1" t="str">
        <f>B113</f>
        <v>AIRTTEL</v>
      </c>
      <c r="C117" s="25">
        <f>IF(ISERROR(C113/C$112),0,C113/C$112)</f>
        <v>0</v>
      </c>
      <c r="D117" s="25">
        <f t="shared" ref="D117:Z117" si="368">IF(ISERROR(D113/D$112),0,D113/D$112)</f>
        <v>0</v>
      </c>
      <c r="E117" s="25">
        <f t="shared" si="368"/>
        <v>0</v>
      </c>
      <c r="F117" s="25">
        <f t="shared" si="368"/>
        <v>0</v>
      </c>
      <c r="G117" s="25">
        <f t="shared" si="368"/>
        <v>0</v>
      </c>
      <c r="H117" s="25">
        <f t="shared" si="368"/>
        <v>0</v>
      </c>
      <c r="I117" s="25">
        <f t="shared" si="368"/>
        <v>0</v>
      </c>
      <c r="J117" s="25">
        <f t="shared" si="368"/>
        <v>0</v>
      </c>
      <c r="K117" s="25">
        <f t="shared" si="368"/>
        <v>0</v>
      </c>
      <c r="L117" s="25">
        <f t="shared" si="368"/>
        <v>0</v>
      </c>
      <c r="M117" s="25">
        <f t="shared" si="368"/>
        <v>0</v>
      </c>
      <c r="N117" s="25">
        <f t="shared" si="368"/>
        <v>0</v>
      </c>
      <c r="O117" s="25">
        <f t="shared" si="368"/>
        <v>0</v>
      </c>
      <c r="P117" s="25">
        <f t="shared" si="368"/>
        <v>0</v>
      </c>
      <c r="Q117" s="25">
        <f t="shared" si="368"/>
        <v>0</v>
      </c>
      <c r="R117" s="25">
        <f t="shared" si="368"/>
        <v>0</v>
      </c>
      <c r="S117" s="25">
        <f t="shared" si="368"/>
        <v>0</v>
      </c>
      <c r="T117" s="25">
        <f t="shared" si="368"/>
        <v>0</v>
      </c>
      <c r="U117" s="25">
        <f t="shared" si="368"/>
        <v>0</v>
      </c>
      <c r="V117" s="25">
        <f t="shared" si="368"/>
        <v>0</v>
      </c>
      <c r="W117" s="21">
        <f t="shared" si="368"/>
        <v>0.17068702561651736</v>
      </c>
      <c r="X117" s="21">
        <f t="shared" si="368"/>
        <v>0.14774799617131609</v>
      </c>
      <c r="Y117" s="21">
        <f t="shared" si="368"/>
        <v>0.12554788372170755</v>
      </c>
      <c r="Z117" s="21">
        <f t="shared" si="368"/>
        <v>0.10864515686902532</v>
      </c>
      <c r="AA117" s="21">
        <f t="shared" ref="AA117:AL117" si="369">IF(ISERROR(AA113/AA$112),0,AA113/AA$112)</f>
        <v>9.5591485887803224E-2</v>
      </c>
      <c r="AB117" s="21">
        <f t="shared" si="369"/>
        <v>8.6749535363799216E-2</v>
      </c>
      <c r="AC117" s="21">
        <f t="shared" si="369"/>
        <v>8.6102469851853033E-2</v>
      </c>
      <c r="AD117" s="21">
        <f t="shared" si="369"/>
        <v>8.8674987225530411E-2</v>
      </c>
      <c r="AE117" s="21">
        <f t="shared" si="369"/>
        <v>9.3897384023979916E-2</v>
      </c>
      <c r="AF117" s="21">
        <f t="shared" si="369"/>
        <v>0.10629800402516333</v>
      </c>
      <c r="AG117" s="21">
        <f t="shared" si="369"/>
        <v>0.11855084022420413</v>
      </c>
      <c r="AH117" s="21">
        <f t="shared" si="369"/>
        <v>0.12467887802382473</v>
      </c>
      <c r="AI117" s="21">
        <f t="shared" si="369"/>
        <v>0.13063383046573129</v>
      </c>
      <c r="AJ117" s="21">
        <f t="shared" si="369"/>
        <v>0.14296881849142667</v>
      </c>
      <c r="AK117" s="21">
        <f t="shared" si="369"/>
        <v>0.14507437094102066</v>
      </c>
      <c r="AL117" s="21">
        <f t="shared" si="369"/>
        <v>0</v>
      </c>
      <c r="AN117" s="21">
        <f>IF(ISERROR(AN113/AN$112),0,AN113/AN$112)</f>
        <v>0</v>
      </c>
      <c r="AO117" s="21">
        <f t="shared" ref="AO117:AQ117" si="370">IF(ISERROR(AO113/AO$112),0,AO113/AO$112)</f>
        <v>0</v>
      </c>
      <c r="AP117" s="21">
        <f t="shared" si="370"/>
        <v>0.17068702561651736</v>
      </c>
      <c r="AQ117" s="21">
        <f t="shared" si="370"/>
        <v>0.12376311594261477</v>
      </c>
      <c r="AS117" s="21">
        <f>IF(ISERROR(AS113/AS$112),0,AS113/AS$112)</f>
        <v>8.9022061623856688E-2</v>
      </c>
      <c r="AT117" s="21">
        <f t="shared" ref="AT117:AV117" si="371">IF(ISERROR(AT113/AT$112),0,AT113/AT$112)</f>
        <v>9.6687533248132534E-2</v>
      </c>
      <c r="AU117" s="21">
        <f t="shared" si="371"/>
        <v>0.12467878127484182</v>
      </c>
      <c r="AV117" s="21">
        <f t="shared" si="371"/>
        <v>0.14397537361878152</v>
      </c>
      <c r="AX117" s="21">
        <f t="shared" ref="AX117:AY117" si="372">IF(ISERROR(AX113/AX$112),0,AX113/AX$112)</f>
        <v>0.13201040100137049</v>
      </c>
      <c r="AY117" s="21">
        <f t="shared" si="372"/>
        <v>0.11389047211369596</v>
      </c>
    </row>
    <row r="118" spans="2:51" x14ac:dyDescent="0.25">
      <c r="B118" s="1" t="str">
        <f>B114</f>
        <v>MTN</v>
      </c>
      <c r="C118" s="25">
        <f>IF(ISERROR(C114/C$112),0,C114/C$112)</f>
        <v>0</v>
      </c>
      <c r="D118" s="25">
        <f t="shared" ref="D118:Z118" si="373">IF(ISERROR(D114/D$112),0,D114/D$112)</f>
        <v>0</v>
      </c>
      <c r="E118" s="25">
        <f t="shared" si="373"/>
        <v>0</v>
      </c>
      <c r="F118" s="25">
        <f t="shared" si="373"/>
        <v>0</v>
      </c>
      <c r="G118" s="25">
        <f t="shared" si="373"/>
        <v>0</v>
      </c>
      <c r="H118" s="25">
        <f t="shared" si="373"/>
        <v>0</v>
      </c>
      <c r="I118" s="25">
        <f t="shared" si="373"/>
        <v>0</v>
      </c>
      <c r="J118" s="25">
        <f t="shared" si="373"/>
        <v>0</v>
      </c>
      <c r="K118" s="25">
        <f t="shared" si="373"/>
        <v>0</v>
      </c>
      <c r="L118" s="25">
        <f t="shared" si="373"/>
        <v>0</v>
      </c>
      <c r="M118" s="25">
        <f t="shared" si="373"/>
        <v>0</v>
      </c>
      <c r="N118" s="25">
        <f t="shared" si="373"/>
        <v>0</v>
      </c>
      <c r="O118" s="25">
        <f t="shared" si="373"/>
        <v>0</v>
      </c>
      <c r="P118" s="25">
        <f t="shared" si="373"/>
        <v>0</v>
      </c>
      <c r="Q118" s="25">
        <f t="shared" si="373"/>
        <v>0</v>
      </c>
      <c r="R118" s="25">
        <f t="shared" si="373"/>
        <v>0</v>
      </c>
      <c r="S118" s="25">
        <f t="shared" si="373"/>
        <v>0</v>
      </c>
      <c r="T118" s="25">
        <f t="shared" si="373"/>
        <v>0</v>
      </c>
      <c r="U118" s="25">
        <f t="shared" si="373"/>
        <v>0</v>
      </c>
      <c r="V118" s="25">
        <f t="shared" si="373"/>
        <v>0</v>
      </c>
      <c r="W118" s="21">
        <f t="shared" si="373"/>
        <v>0.82931297438348273</v>
      </c>
      <c r="X118" s="21">
        <f t="shared" si="373"/>
        <v>0.85225200382868394</v>
      </c>
      <c r="Y118" s="21">
        <f t="shared" si="373"/>
        <v>0.87445211627829245</v>
      </c>
      <c r="Z118" s="21">
        <f t="shared" si="373"/>
        <v>0.89135484313097468</v>
      </c>
      <c r="AA118" s="21">
        <f t="shared" ref="AA118:AL118" si="374">IF(ISERROR(AA114/AA$112),0,AA114/AA$112)</f>
        <v>0.9044085141121968</v>
      </c>
      <c r="AB118" s="21">
        <f t="shared" si="374"/>
        <v>0.91325046463620074</v>
      </c>
      <c r="AC118" s="21">
        <f t="shared" si="374"/>
        <v>0.91389753014814701</v>
      </c>
      <c r="AD118" s="21">
        <f t="shared" si="374"/>
        <v>0.91132501277446964</v>
      </c>
      <c r="AE118" s="21">
        <f t="shared" si="374"/>
        <v>0.90610261597602004</v>
      </c>
      <c r="AF118" s="21">
        <f t="shared" si="374"/>
        <v>0.89370199597483679</v>
      </c>
      <c r="AG118" s="21">
        <f t="shared" si="374"/>
        <v>0.88144915977579597</v>
      </c>
      <c r="AH118" s="21">
        <f t="shared" si="374"/>
        <v>0.87532112197617529</v>
      </c>
      <c r="AI118" s="21">
        <f t="shared" si="374"/>
        <v>0.86936616953426871</v>
      </c>
      <c r="AJ118" s="21">
        <f t="shared" si="374"/>
        <v>0.85703118150857338</v>
      </c>
      <c r="AK118" s="21">
        <f t="shared" si="374"/>
        <v>0.8549256290589794</v>
      </c>
      <c r="AL118" s="21">
        <f t="shared" si="374"/>
        <v>0</v>
      </c>
      <c r="AN118" s="21">
        <f>IF(ISERROR(AN114/AN$112),0,AN114/AN$112)</f>
        <v>0</v>
      </c>
      <c r="AO118" s="21">
        <f t="shared" ref="AO118:AQ118" si="375">IF(ISERROR(AO114/AO$112),0,AO114/AO$112)</f>
        <v>0</v>
      </c>
      <c r="AP118" s="21">
        <f t="shared" si="375"/>
        <v>0.82931297438348273</v>
      </c>
      <c r="AQ118" s="21">
        <f t="shared" si="375"/>
        <v>0.87623688405738531</v>
      </c>
      <c r="AS118" s="21">
        <f>IF(ISERROR(AS114/AS$112),0,AS114/AS$112)</f>
        <v>0.91097793837614338</v>
      </c>
      <c r="AT118" s="21">
        <f t="shared" ref="AT118:AV118" si="376">IF(ISERROR(AT114/AT$112),0,AT114/AT$112)</f>
        <v>0.90331246675186738</v>
      </c>
      <c r="AU118" s="21">
        <f t="shared" si="376"/>
        <v>0.87532121872515822</v>
      </c>
      <c r="AV118" s="21">
        <f t="shared" si="376"/>
        <v>0.85602462638121857</v>
      </c>
      <c r="AX118" s="21">
        <f t="shared" ref="AX118:AY118" si="377">IF(ISERROR(AX114/AX$112),0,AX114/AX$112)</f>
        <v>0.86798959899862949</v>
      </c>
      <c r="AY118" s="21">
        <f t="shared" si="377"/>
        <v>0.88610952788630404</v>
      </c>
    </row>
    <row r="119" spans="2:51" x14ac:dyDescent="0.25">
      <c r="B119" s="1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</row>
    <row r="120" spans="2:51" x14ac:dyDescent="0.25">
      <c r="B120" s="5" t="s">
        <v>53</v>
      </c>
      <c r="C120" s="26">
        <f>C121+C122</f>
        <v>0</v>
      </c>
      <c r="D120" s="26">
        <f t="shared" ref="D120:Z120" si="378">D121+D122</f>
        <v>0</v>
      </c>
      <c r="E120" s="26">
        <f t="shared" si="378"/>
        <v>0</v>
      </c>
      <c r="F120" s="26">
        <f t="shared" si="378"/>
        <v>0</v>
      </c>
      <c r="G120" s="26">
        <f t="shared" si="378"/>
        <v>0</v>
      </c>
      <c r="H120" s="26">
        <f t="shared" si="378"/>
        <v>0</v>
      </c>
      <c r="I120" s="26">
        <f t="shared" si="378"/>
        <v>0</v>
      </c>
      <c r="J120" s="26">
        <f t="shared" si="378"/>
        <v>0</v>
      </c>
      <c r="K120" s="26">
        <f t="shared" si="378"/>
        <v>0</v>
      </c>
      <c r="L120" s="26">
        <f t="shared" si="378"/>
        <v>0</v>
      </c>
      <c r="M120" s="26">
        <f t="shared" si="378"/>
        <v>0</v>
      </c>
      <c r="N120" s="26">
        <f t="shared" si="378"/>
        <v>0</v>
      </c>
      <c r="O120" s="26">
        <f t="shared" si="378"/>
        <v>0</v>
      </c>
      <c r="P120" s="26">
        <f t="shared" si="378"/>
        <v>0</v>
      </c>
      <c r="Q120" s="26">
        <f t="shared" si="378"/>
        <v>0</v>
      </c>
      <c r="R120" s="26">
        <f t="shared" si="378"/>
        <v>0</v>
      </c>
      <c r="S120" s="26">
        <f t="shared" si="378"/>
        <v>0</v>
      </c>
      <c r="T120" s="26">
        <f t="shared" si="378"/>
        <v>0</v>
      </c>
      <c r="U120" s="26">
        <f t="shared" si="378"/>
        <v>0</v>
      </c>
      <c r="V120" s="26">
        <f t="shared" si="378"/>
        <v>0</v>
      </c>
      <c r="W120" s="14">
        <f t="shared" si="378"/>
        <v>2862863.4739999999</v>
      </c>
      <c r="X120" s="14">
        <f t="shared" si="378"/>
        <v>3523666.412</v>
      </c>
      <c r="Y120" s="14">
        <f t="shared" si="378"/>
        <v>3798425.3029999998</v>
      </c>
      <c r="Z120" s="14">
        <f t="shared" si="378"/>
        <v>6480950.4440000001</v>
      </c>
      <c r="AA120" s="14">
        <f t="shared" ref="AA120:AL120" si="379">AA121+AA122</f>
        <v>5843759.0800000001</v>
      </c>
      <c r="AB120" s="14">
        <f t="shared" si="379"/>
        <v>6812566.3889999995</v>
      </c>
      <c r="AC120" s="14">
        <f t="shared" si="379"/>
        <v>8628115.9299999997</v>
      </c>
      <c r="AD120" s="14">
        <f t="shared" si="379"/>
        <v>8954135.8379999995</v>
      </c>
      <c r="AE120" s="14">
        <f t="shared" si="379"/>
        <v>10035409.926000001</v>
      </c>
      <c r="AF120" s="14">
        <f t="shared" si="379"/>
        <v>10328127.853</v>
      </c>
      <c r="AG120" s="14">
        <f t="shared" si="379"/>
        <v>11803447.432</v>
      </c>
      <c r="AH120" s="14">
        <f t="shared" si="379"/>
        <v>11986386.625</v>
      </c>
      <c r="AI120" s="14">
        <f t="shared" si="379"/>
        <v>12129060.515999999</v>
      </c>
      <c r="AJ120" s="14">
        <f t="shared" si="379"/>
        <v>10585209.630999999</v>
      </c>
      <c r="AK120" s="14">
        <f t="shared" si="379"/>
        <v>9898557.5899999999</v>
      </c>
      <c r="AL120" s="14">
        <f t="shared" si="379"/>
        <v>0</v>
      </c>
      <c r="AN120" s="110">
        <f>SUM(AN121:AN122)</f>
        <v>0</v>
      </c>
      <c r="AO120" s="110">
        <f t="shared" ref="AO120:AQ120" si="380">SUM(AO121:AO122)</f>
        <v>0</v>
      </c>
      <c r="AP120" s="110">
        <f t="shared" si="380"/>
        <v>2862863.4739999999</v>
      </c>
      <c r="AQ120" s="110">
        <f t="shared" si="380"/>
        <v>13803042.159</v>
      </c>
      <c r="AS120" s="110">
        <f>SUM(AS121:AS122)</f>
        <v>21284441.399</v>
      </c>
      <c r="AT120" s="110">
        <f t="shared" ref="AT120" si="381">SUM(AT121:AT122)</f>
        <v>29317673.617000002</v>
      </c>
      <c r="AU120" s="110">
        <f t="shared" ref="AU120" si="382">SUM(AU121:AU122)</f>
        <v>35918894.572999999</v>
      </c>
      <c r="AV120" s="110">
        <f t="shared" ref="AV120" si="383">SUM(AV121:AV122)</f>
        <v>20483767.221000001</v>
      </c>
      <c r="AX120" s="110">
        <f t="shared" ref="AX120" si="384">SUM(AX121:AX122)</f>
        <v>16665905.632999999</v>
      </c>
      <c r="AY120" s="110">
        <f t="shared" ref="AY120" si="385">SUM(AY121:AY122)</f>
        <v>107004776.81</v>
      </c>
    </row>
    <row r="121" spans="2:51" x14ac:dyDescent="0.25">
      <c r="B121" s="1" t="str">
        <f>B113</f>
        <v>AIRTTEL</v>
      </c>
      <c r="C121" s="25">
        <f>AIRTEL!C38</f>
        <v>0</v>
      </c>
      <c r="D121" s="25">
        <f>AIRTEL!D38</f>
        <v>0</v>
      </c>
      <c r="E121" s="25">
        <f>AIRTEL!E38</f>
        <v>0</v>
      </c>
      <c r="F121" s="25">
        <f>AIRTEL!F38</f>
        <v>0</v>
      </c>
      <c r="G121" s="25">
        <f>AIRTEL!G38</f>
        <v>0</v>
      </c>
      <c r="H121" s="25">
        <f>AIRTEL!H38</f>
        <v>0</v>
      </c>
      <c r="I121" s="25">
        <f>AIRTEL!I38</f>
        <v>0</v>
      </c>
      <c r="J121" s="25">
        <f>AIRTEL!J38</f>
        <v>0</v>
      </c>
      <c r="K121" s="25">
        <f>AIRTEL!K38</f>
        <v>0</v>
      </c>
      <c r="L121" s="25">
        <f>AIRTEL!L38</f>
        <v>0</v>
      </c>
      <c r="M121" s="25">
        <f>AIRTEL!M38</f>
        <v>0</v>
      </c>
      <c r="N121" s="25">
        <f>AIRTEL!N38</f>
        <v>0</v>
      </c>
      <c r="O121" s="25">
        <f>AIRTEL!O38</f>
        <v>0</v>
      </c>
      <c r="P121" s="25">
        <f>AIRTEL!P38</f>
        <v>0</v>
      </c>
      <c r="Q121" s="25">
        <f>AIRTEL!Q38</f>
        <v>0</v>
      </c>
      <c r="R121" s="25">
        <f>AIRTEL!R38</f>
        <v>0</v>
      </c>
      <c r="S121" s="25">
        <f>AIRTEL!S38</f>
        <v>0</v>
      </c>
      <c r="T121" s="25">
        <f>AIRTEL!T38</f>
        <v>0</v>
      </c>
      <c r="U121" s="25">
        <f>AIRTEL!U38</f>
        <v>0</v>
      </c>
      <c r="V121" s="25">
        <f>AIRTEL!V38</f>
        <v>0</v>
      </c>
      <c r="W121" s="12">
        <f>AIRTEL!W38</f>
        <v>563981.79500000004</v>
      </c>
      <c r="X121" s="12">
        <f>AIRTEL!X38</f>
        <v>592436.32400000002</v>
      </c>
      <c r="Y121" s="12">
        <f>AIRTEL!Y38</f>
        <v>544489.84600000002</v>
      </c>
      <c r="Z121" s="12">
        <f>AIRTEL!Z38</f>
        <v>764994.97699999996</v>
      </c>
      <c r="AA121" s="12">
        <f>AIRTEL!AA38</f>
        <v>574802.36199999996</v>
      </c>
      <c r="AB121" s="12">
        <f>AIRTEL!AB38</f>
        <v>588381.19799999997</v>
      </c>
      <c r="AC121" s="12">
        <f>AIRTEL!AC38</f>
        <v>749572.48600000003</v>
      </c>
      <c r="AD121" s="12">
        <f>AIRTEL!AD38</f>
        <v>760763.39399999997</v>
      </c>
      <c r="AE121" s="12">
        <f>AIRTEL!AE38</f>
        <v>902728.18200000003</v>
      </c>
      <c r="AF121" s="12">
        <f>AIRTEL!AF38</f>
        <v>1035667.933</v>
      </c>
      <c r="AG121" s="12">
        <f>AIRTEL!AG38</f>
        <v>1243844.203</v>
      </c>
      <c r="AH121" s="12">
        <f>AIRTEL!AH38</f>
        <v>1305280.9850000001</v>
      </c>
      <c r="AI121" s="12">
        <f>AIRTEL!AI38</f>
        <v>1465739.294</v>
      </c>
      <c r="AJ121" s="12">
        <f>AIRTEL!AJ38</f>
        <v>1414187.091</v>
      </c>
      <c r="AK121" s="12">
        <f>AIRTEL!AK38</f>
        <v>1265008</v>
      </c>
      <c r="AL121" s="12">
        <f>AIRTEL!AL38</f>
        <v>0</v>
      </c>
      <c r="AN121" s="108">
        <f>AIRTEL!AN38</f>
        <v>0</v>
      </c>
      <c r="AO121" s="108">
        <f>AIRTEL!AO38</f>
        <v>0</v>
      </c>
      <c r="AP121" s="108">
        <f>AIRTEL!AP38</f>
        <v>563981.79500000004</v>
      </c>
      <c r="AQ121" s="108">
        <f>AIRTEL!AQ38</f>
        <v>1901921.1469999999</v>
      </c>
      <c r="AS121" s="108">
        <f>AIRTEL!AS38</f>
        <v>1912756.0460000001</v>
      </c>
      <c r="AT121" s="108">
        <f>AIRTEL!AT38</f>
        <v>2699159.5089999996</v>
      </c>
      <c r="AU121" s="108">
        <f>AIRTEL!AU38</f>
        <v>4014864.4819999998</v>
      </c>
      <c r="AV121" s="108">
        <f>AIRTEL!AV38</f>
        <v>2679195.091</v>
      </c>
      <c r="AX121" s="108">
        <f>AIRTEL!AX38</f>
        <v>2465902.9419999998</v>
      </c>
      <c r="AY121" s="108">
        <f>AIRTEL!AY38</f>
        <v>11305975.128</v>
      </c>
    </row>
    <row r="122" spans="2:51" x14ac:dyDescent="0.25">
      <c r="B122" s="1" t="str">
        <f>B114</f>
        <v>MTN</v>
      </c>
      <c r="C122" s="25">
        <f>MTN!C38</f>
        <v>0</v>
      </c>
      <c r="D122" s="25">
        <f>MTN!D38</f>
        <v>0</v>
      </c>
      <c r="E122" s="25">
        <f>MTN!E38</f>
        <v>0</v>
      </c>
      <c r="F122" s="25">
        <f>MTN!F38</f>
        <v>0</v>
      </c>
      <c r="G122" s="25">
        <f>MTN!G38</f>
        <v>0</v>
      </c>
      <c r="H122" s="25">
        <f>MTN!H38</f>
        <v>0</v>
      </c>
      <c r="I122" s="25">
        <f>MTN!I38</f>
        <v>0</v>
      </c>
      <c r="J122" s="25">
        <f>MTN!J38</f>
        <v>0</v>
      </c>
      <c r="K122" s="25">
        <f>MTN!K38</f>
        <v>0</v>
      </c>
      <c r="L122" s="25">
        <f>MTN!L38</f>
        <v>0</v>
      </c>
      <c r="M122" s="25">
        <f>MTN!M38</f>
        <v>0</v>
      </c>
      <c r="N122" s="25">
        <f>MTN!N38</f>
        <v>0</v>
      </c>
      <c r="O122" s="25">
        <f>MTN!O38</f>
        <v>0</v>
      </c>
      <c r="P122" s="25">
        <f>MTN!P38</f>
        <v>0</v>
      </c>
      <c r="Q122" s="25">
        <f>MTN!Q38</f>
        <v>0</v>
      </c>
      <c r="R122" s="25">
        <f>MTN!R38</f>
        <v>0</v>
      </c>
      <c r="S122" s="25">
        <f>MTN!S38</f>
        <v>0</v>
      </c>
      <c r="T122" s="25">
        <f>MTN!T38</f>
        <v>0</v>
      </c>
      <c r="U122" s="25">
        <f>MTN!U38</f>
        <v>0</v>
      </c>
      <c r="V122" s="25">
        <f>MTN!V38</f>
        <v>0</v>
      </c>
      <c r="W122" s="12">
        <f>MTN!W38</f>
        <v>2298881.679</v>
      </c>
      <c r="X122" s="12">
        <f>MTN!X38</f>
        <v>2931230.088</v>
      </c>
      <c r="Y122" s="12">
        <f>MTN!Y38</f>
        <v>3253935.4569999999</v>
      </c>
      <c r="Z122" s="12">
        <f>MTN!Z38</f>
        <v>5715955.4670000002</v>
      </c>
      <c r="AA122" s="12">
        <f>MTN!AA38</f>
        <v>5268956.7180000003</v>
      </c>
      <c r="AB122" s="12">
        <f>MTN!AB38</f>
        <v>6224185.1909999996</v>
      </c>
      <c r="AC122" s="12">
        <f>MTN!AC38</f>
        <v>7878543.4440000001</v>
      </c>
      <c r="AD122" s="12">
        <f>MTN!AD38</f>
        <v>8193372.4440000001</v>
      </c>
      <c r="AE122" s="12">
        <f>MTN!AE38</f>
        <v>9132681.7440000009</v>
      </c>
      <c r="AF122" s="12">
        <f>MTN!AF38</f>
        <v>9292459.9199999999</v>
      </c>
      <c r="AG122" s="12">
        <f>MTN!AG38</f>
        <v>10559603.229</v>
      </c>
      <c r="AH122" s="12">
        <f>MTN!AH38</f>
        <v>10681105.640000001</v>
      </c>
      <c r="AI122" s="12">
        <f>MTN!AI38</f>
        <v>10663321.221999999</v>
      </c>
      <c r="AJ122" s="12">
        <f>MTN!AJ38</f>
        <v>9171022.5399999991</v>
      </c>
      <c r="AK122" s="12">
        <f>MTN!AK38</f>
        <v>8633549.5899999999</v>
      </c>
      <c r="AL122" s="12">
        <f>MTN!AL38</f>
        <v>0</v>
      </c>
      <c r="AN122" s="108">
        <f>MTN!AN38</f>
        <v>0</v>
      </c>
      <c r="AO122" s="108">
        <f>MTN!AO38</f>
        <v>0</v>
      </c>
      <c r="AP122" s="108">
        <f>MTN!AP38</f>
        <v>2298881.679</v>
      </c>
      <c r="AQ122" s="108">
        <f>MTN!AQ38</f>
        <v>11901121.012</v>
      </c>
      <c r="AS122" s="108">
        <f>MTN!AS38</f>
        <v>19371685.353</v>
      </c>
      <c r="AT122" s="108">
        <f>MTN!AT38</f>
        <v>26618514.108000003</v>
      </c>
      <c r="AU122" s="108">
        <f>MTN!AU38</f>
        <v>31904030.091000002</v>
      </c>
      <c r="AV122" s="108">
        <f>MTN!AV38</f>
        <v>17804572.129999999</v>
      </c>
      <c r="AX122" s="108">
        <f>MTN!AX38</f>
        <v>14200002.691</v>
      </c>
      <c r="AY122" s="108">
        <f>MTN!AY38</f>
        <v>95698801.681999996</v>
      </c>
    </row>
    <row r="123" spans="2:51" x14ac:dyDescent="0.25">
      <c r="B123" s="3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</row>
    <row r="124" spans="2:51" x14ac:dyDescent="0.25">
      <c r="B124" s="3" t="s">
        <v>54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</row>
    <row r="125" spans="2:51" x14ac:dyDescent="0.25">
      <c r="B125" s="1" t="str">
        <f>B121</f>
        <v>AIRTTEL</v>
      </c>
      <c r="C125" s="25">
        <f>IF(ISERROR(C121/C$120),0,C121/C$120)</f>
        <v>0</v>
      </c>
      <c r="D125" s="25">
        <f t="shared" ref="D125:Z125" si="386">IF(ISERROR(D121/D$120),0,D121/D$120)</f>
        <v>0</v>
      </c>
      <c r="E125" s="25">
        <f t="shared" si="386"/>
        <v>0</v>
      </c>
      <c r="F125" s="25">
        <f t="shared" si="386"/>
        <v>0</v>
      </c>
      <c r="G125" s="25">
        <f t="shared" si="386"/>
        <v>0</v>
      </c>
      <c r="H125" s="25">
        <f t="shared" si="386"/>
        <v>0</v>
      </c>
      <c r="I125" s="25">
        <f t="shared" si="386"/>
        <v>0</v>
      </c>
      <c r="J125" s="25">
        <f t="shared" si="386"/>
        <v>0</v>
      </c>
      <c r="K125" s="25">
        <f t="shared" si="386"/>
        <v>0</v>
      </c>
      <c r="L125" s="25">
        <f t="shared" si="386"/>
        <v>0</v>
      </c>
      <c r="M125" s="25">
        <f t="shared" si="386"/>
        <v>0</v>
      </c>
      <c r="N125" s="25">
        <f t="shared" si="386"/>
        <v>0</v>
      </c>
      <c r="O125" s="25">
        <f t="shared" si="386"/>
        <v>0</v>
      </c>
      <c r="P125" s="25">
        <f t="shared" si="386"/>
        <v>0</v>
      </c>
      <c r="Q125" s="25">
        <f t="shared" si="386"/>
        <v>0</v>
      </c>
      <c r="R125" s="25">
        <f t="shared" si="386"/>
        <v>0</v>
      </c>
      <c r="S125" s="25">
        <f t="shared" si="386"/>
        <v>0</v>
      </c>
      <c r="T125" s="25">
        <f t="shared" si="386"/>
        <v>0</v>
      </c>
      <c r="U125" s="25">
        <f t="shared" si="386"/>
        <v>0</v>
      </c>
      <c r="V125" s="25">
        <f t="shared" si="386"/>
        <v>0</v>
      </c>
      <c r="W125" s="21">
        <f t="shared" si="386"/>
        <v>0.19699919333282187</v>
      </c>
      <c r="X125" s="21">
        <f t="shared" si="386"/>
        <v>0.16813064993395294</v>
      </c>
      <c r="Y125" s="21">
        <f t="shared" si="386"/>
        <v>0.14334620337800547</v>
      </c>
      <c r="Z125" s="21">
        <f t="shared" si="386"/>
        <v>0.11803746743785469</v>
      </c>
      <c r="AA125" s="21">
        <f t="shared" ref="AA125:AL125" si="387">IF(ISERROR(AA121/AA$120),0,AA121/AA$120)</f>
        <v>9.8361748684547057E-2</v>
      </c>
      <c r="AB125" s="21">
        <f t="shared" si="387"/>
        <v>8.6367040613363782E-2</v>
      </c>
      <c r="AC125" s="21">
        <f t="shared" si="387"/>
        <v>8.6875569600743649E-2</v>
      </c>
      <c r="AD125" s="21">
        <f t="shared" si="387"/>
        <v>8.4962235079284271E-2</v>
      </c>
      <c r="AE125" s="21">
        <f t="shared" si="387"/>
        <v>8.9954290722214392E-2</v>
      </c>
      <c r="AF125" s="21">
        <f t="shared" si="387"/>
        <v>0.10027644387643503</v>
      </c>
      <c r="AG125" s="21">
        <f t="shared" si="387"/>
        <v>0.10537973843369254</v>
      </c>
      <c r="AH125" s="21">
        <f t="shared" si="387"/>
        <v>0.1088969533385129</v>
      </c>
      <c r="AI125" s="21">
        <f t="shared" si="387"/>
        <v>0.12084524535651184</v>
      </c>
      <c r="AJ125" s="21">
        <f t="shared" si="387"/>
        <v>0.13360029137811225</v>
      </c>
      <c r="AK125" s="21">
        <f t="shared" si="387"/>
        <v>0.12779720565327338</v>
      </c>
      <c r="AL125" s="21">
        <f t="shared" si="387"/>
        <v>0</v>
      </c>
      <c r="AN125" s="21">
        <f>IF(ISERROR(AN121/AN$120),0,AN121/AN$120)</f>
        <v>0</v>
      </c>
      <c r="AO125" s="21">
        <f t="shared" ref="AO125:AQ125" si="388">IF(ISERROR(AO121/AO$120),0,AO121/AO$120)</f>
        <v>0</v>
      </c>
      <c r="AP125" s="21">
        <f t="shared" si="388"/>
        <v>0.19699919333282187</v>
      </c>
      <c r="AQ125" s="21">
        <f t="shared" si="388"/>
        <v>0.13778999767525088</v>
      </c>
      <c r="AS125" s="21">
        <f>IF(ISERROR(AS121/AS$120),0,AS121/AS$120)</f>
        <v>8.9866396310023272E-2</v>
      </c>
      <c r="AT125" s="21">
        <f t="shared" ref="AT125:AV125" si="389">IF(ISERROR(AT121/AT$120),0,AT121/AT$120)</f>
        <v>9.206595121636385E-2</v>
      </c>
      <c r="AU125" s="21">
        <f t="shared" si="389"/>
        <v>0.11177583635933906</v>
      </c>
      <c r="AV125" s="21">
        <f t="shared" si="389"/>
        <v>0.13079601335506702</v>
      </c>
      <c r="AX125" s="21">
        <f t="shared" ref="AX125:AY125" si="390">IF(ISERROR(AX121/AX$120),0,AX121/AX$120)</f>
        <v>0.14796093271506885</v>
      </c>
      <c r="AY125" s="21">
        <f t="shared" si="390"/>
        <v>0.10565860202741355</v>
      </c>
    </row>
    <row r="126" spans="2:51" x14ac:dyDescent="0.25">
      <c r="B126" s="1" t="str">
        <f>B122</f>
        <v>MTN</v>
      </c>
      <c r="C126" s="25">
        <f>IF(ISERROR(C122/C$120),0,C122/C$120)</f>
        <v>0</v>
      </c>
      <c r="D126" s="25">
        <f t="shared" ref="D126:Z126" si="391">IF(ISERROR(D122/D$120),0,D122/D$120)</f>
        <v>0</v>
      </c>
      <c r="E126" s="25">
        <f t="shared" si="391"/>
        <v>0</v>
      </c>
      <c r="F126" s="25">
        <f t="shared" si="391"/>
        <v>0</v>
      </c>
      <c r="G126" s="25">
        <f t="shared" si="391"/>
        <v>0</v>
      </c>
      <c r="H126" s="25">
        <f t="shared" si="391"/>
        <v>0</v>
      </c>
      <c r="I126" s="25">
        <f t="shared" si="391"/>
        <v>0</v>
      </c>
      <c r="J126" s="25">
        <f t="shared" si="391"/>
        <v>0</v>
      </c>
      <c r="K126" s="25">
        <f t="shared" si="391"/>
        <v>0</v>
      </c>
      <c r="L126" s="25">
        <f t="shared" si="391"/>
        <v>0</v>
      </c>
      <c r="M126" s="25">
        <f t="shared" si="391"/>
        <v>0</v>
      </c>
      <c r="N126" s="25">
        <f t="shared" si="391"/>
        <v>0</v>
      </c>
      <c r="O126" s="25">
        <f t="shared" si="391"/>
        <v>0</v>
      </c>
      <c r="P126" s="25">
        <f t="shared" si="391"/>
        <v>0</v>
      </c>
      <c r="Q126" s="25">
        <f t="shared" si="391"/>
        <v>0</v>
      </c>
      <c r="R126" s="25">
        <f t="shared" si="391"/>
        <v>0</v>
      </c>
      <c r="S126" s="25">
        <f t="shared" si="391"/>
        <v>0</v>
      </c>
      <c r="T126" s="25">
        <f t="shared" si="391"/>
        <v>0</v>
      </c>
      <c r="U126" s="25">
        <f t="shared" si="391"/>
        <v>0</v>
      </c>
      <c r="V126" s="25">
        <f t="shared" si="391"/>
        <v>0</v>
      </c>
      <c r="W126" s="21">
        <f t="shared" si="391"/>
        <v>0.80300080666717821</v>
      </c>
      <c r="X126" s="21">
        <f t="shared" si="391"/>
        <v>0.83186935006604701</v>
      </c>
      <c r="Y126" s="21">
        <f t="shared" si="391"/>
        <v>0.85665379662199459</v>
      </c>
      <c r="Z126" s="21">
        <f t="shared" si="391"/>
        <v>0.8819625325621453</v>
      </c>
      <c r="AA126" s="21">
        <f t="shared" ref="AA126:AL126" si="392">IF(ISERROR(AA122/AA$120),0,AA122/AA$120)</f>
        <v>0.90163825131545294</v>
      </c>
      <c r="AB126" s="21">
        <f t="shared" si="392"/>
        <v>0.91363295938663625</v>
      </c>
      <c r="AC126" s="21">
        <f t="shared" si="392"/>
        <v>0.91312443039925639</v>
      </c>
      <c r="AD126" s="21">
        <f t="shared" si="392"/>
        <v>0.91503776492071576</v>
      </c>
      <c r="AE126" s="21">
        <f t="shared" si="392"/>
        <v>0.91004570927778561</v>
      </c>
      <c r="AF126" s="21">
        <f t="shared" si="392"/>
        <v>0.89972355612356492</v>
      </c>
      <c r="AG126" s="21">
        <f t="shared" si="392"/>
        <v>0.89462026156630747</v>
      </c>
      <c r="AH126" s="21">
        <f t="shared" si="392"/>
        <v>0.89110304666148721</v>
      </c>
      <c r="AI126" s="21">
        <f t="shared" si="392"/>
        <v>0.87915475464348813</v>
      </c>
      <c r="AJ126" s="21">
        <f t="shared" si="392"/>
        <v>0.86639970862188775</v>
      </c>
      <c r="AK126" s="21">
        <f t="shared" si="392"/>
        <v>0.87220279434672665</v>
      </c>
      <c r="AL126" s="21">
        <f t="shared" si="392"/>
        <v>0</v>
      </c>
      <c r="AN126" s="21">
        <f>IF(ISERROR(AN122/AN$120),0,AN122/AN$120)</f>
        <v>0</v>
      </c>
      <c r="AO126" s="21">
        <f t="shared" ref="AO126:AQ126" si="393">IF(ISERROR(AO122/AO$120),0,AO122/AO$120)</f>
        <v>0</v>
      </c>
      <c r="AP126" s="21">
        <f t="shared" si="393"/>
        <v>0.80300080666717821</v>
      </c>
      <c r="AQ126" s="21">
        <f t="shared" si="393"/>
        <v>0.86221000232474909</v>
      </c>
      <c r="AS126" s="21">
        <f>IF(ISERROR(AS122/AS$120),0,AS122/AS$120)</f>
        <v>0.91013360368997676</v>
      </c>
      <c r="AT126" s="21">
        <f t="shared" ref="AT126:AV126" si="394">IF(ISERROR(AT122/AT$120),0,AT122/AT$120)</f>
        <v>0.90793404878363615</v>
      </c>
      <c r="AU126" s="21">
        <f t="shared" si="394"/>
        <v>0.88822416364066104</v>
      </c>
      <c r="AV126" s="21">
        <f t="shared" si="394"/>
        <v>0.86920398664493292</v>
      </c>
      <c r="AX126" s="21">
        <f t="shared" ref="AX126:AY126" si="395">IF(ISERROR(AX122/AX$120),0,AX122/AX$120)</f>
        <v>0.85203906728493117</v>
      </c>
      <c r="AY126" s="21">
        <f t="shared" si="395"/>
        <v>0.89434139797258638</v>
      </c>
    </row>
    <row r="127" spans="2:51" x14ac:dyDescent="0.25">
      <c r="B127" s="3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</row>
    <row r="128" spans="2:51" x14ac:dyDescent="0.25">
      <c r="B128" s="23" t="s">
        <v>64</v>
      </c>
      <c r="C128" s="26">
        <f>C129+C130</f>
        <v>0</v>
      </c>
      <c r="D128" s="26">
        <f t="shared" ref="D128:Z128" si="396">D129+D130</f>
        <v>0</v>
      </c>
      <c r="E128" s="26">
        <f t="shared" si="396"/>
        <v>0</v>
      </c>
      <c r="F128" s="26">
        <f t="shared" si="396"/>
        <v>0</v>
      </c>
      <c r="G128" s="26">
        <f t="shared" si="396"/>
        <v>0</v>
      </c>
      <c r="H128" s="26">
        <f t="shared" si="396"/>
        <v>0</v>
      </c>
      <c r="I128" s="26">
        <f t="shared" si="396"/>
        <v>0</v>
      </c>
      <c r="J128" s="26">
        <f t="shared" si="396"/>
        <v>0</v>
      </c>
      <c r="K128" s="26">
        <f t="shared" si="396"/>
        <v>0</v>
      </c>
      <c r="L128" s="26">
        <f t="shared" si="396"/>
        <v>0</v>
      </c>
      <c r="M128" s="26">
        <f t="shared" si="396"/>
        <v>0</v>
      </c>
      <c r="N128" s="26">
        <f t="shared" si="396"/>
        <v>0</v>
      </c>
      <c r="O128" s="26">
        <f t="shared" si="396"/>
        <v>0</v>
      </c>
      <c r="P128" s="26">
        <f t="shared" si="396"/>
        <v>0</v>
      </c>
      <c r="Q128" s="26">
        <f t="shared" si="396"/>
        <v>0</v>
      </c>
      <c r="R128" s="26">
        <f t="shared" si="396"/>
        <v>0</v>
      </c>
      <c r="S128" s="26">
        <f t="shared" si="396"/>
        <v>0</v>
      </c>
      <c r="T128" s="26">
        <f t="shared" si="396"/>
        <v>0</v>
      </c>
      <c r="U128" s="26">
        <f t="shared" si="396"/>
        <v>0</v>
      </c>
      <c r="V128" s="26">
        <f t="shared" si="396"/>
        <v>0</v>
      </c>
      <c r="W128" s="14">
        <f t="shared" si="396"/>
        <v>0</v>
      </c>
      <c r="X128" s="14">
        <f t="shared" si="396"/>
        <v>0</v>
      </c>
      <c r="Y128" s="14">
        <f t="shared" si="396"/>
        <v>0</v>
      </c>
      <c r="Z128" s="14">
        <f t="shared" si="396"/>
        <v>0</v>
      </c>
      <c r="AA128" s="14">
        <f t="shared" ref="AA128:AL128" si="397">AA129+AA130</f>
        <v>0</v>
      </c>
      <c r="AB128" s="14">
        <f t="shared" si="397"/>
        <v>0</v>
      </c>
      <c r="AC128" s="14">
        <f t="shared" si="397"/>
        <v>0</v>
      </c>
      <c r="AD128" s="14">
        <f t="shared" si="397"/>
        <v>0</v>
      </c>
      <c r="AE128" s="14">
        <f t="shared" si="397"/>
        <v>0</v>
      </c>
      <c r="AF128" s="14">
        <f t="shared" si="397"/>
        <v>0</v>
      </c>
      <c r="AG128" s="14">
        <f t="shared" si="397"/>
        <v>0</v>
      </c>
      <c r="AH128" s="14">
        <f t="shared" si="397"/>
        <v>0</v>
      </c>
      <c r="AI128" s="14">
        <f t="shared" si="397"/>
        <v>0</v>
      </c>
      <c r="AJ128" s="14">
        <f t="shared" si="397"/>
        <v>0</v>
      </c>
      <c r="AK128" s="14">
        <f t="shared" si="397"/>
        <v>0</v>
      </c>
      <c r="AL128" s="14">
        <f t="shared" si="397"/>
        <v>0</v>
      </c>
      <c r="AN128" s="110">
        <f>SUM(AN129:AN130)</f>
        <v>0</v>
      </c>
      <c r="AO128" s="110">
        <f t="shared" ref="AO128:AQ128" si="398">SUM(AO129:AO130)</f>
        <v>0</v>
      </c>
      <c r="AP128" s="110">
        <f t="shared" si="398"/>
        <v>0</v>
      </c>
      <c r="AQ128" s="110">
        <f t="shared" si="398"/>
        <v>0</v>
      </c>
      <c r="AS128" s="110">
        <f>SUM(AS129:AS130)</f>
        <v>0</v>
      </c>
      <c r="AT128" s="110">
        <f t="shared" ref="AT128" si="399">SUM(AT129:AT130)</f>
        <v>0</v>
      </c>
      <c r="AU128" s="110">
        <f t="shared" ref="AU128" si="400">SUM(AU129:AU130)</f>
        <v>0</v>
      </c>
      <c r="AV128" s="110">
        <f t="shared" ref="AV128" si="401">SUM(AV129:AV130)</f>
        <v>0</v>
      </c>
      <c r="AX128" s="110">
        <f t="shared" ref="AX128" si="402">SUM(AX129:AX130)</f>
        <v>0</v>
      </c>
      <c r="AY128" s="110">
        <f t="shared" ref="AY128" si="403">SUM(AY129:AY130)</f>
        <v>0</v>
      </c>
    </row>
    <row r="129" spans="2:51" x14ac:dyDescent="0.25">
      <c r="B129" s="1" t="s">
        <v>1</v>
      </c>
      <c r="C129" s="25">
        <f>AIRTEL!C39</f>
        <v>0</v>
      </c>
      <c r="D129" s="25">
        <f>AIRTEL!D39</f>
        <v>0</v>
      </c>
      <c r="E129" s="25">
        <f>AIRTEL!E39</f>
        <v>0</v>
      </c>
      <c r="F129" s="25">
        <f>AIRTEL!F39</f>
        <v>0</v>
      </c>
      <c r="G129" s="25">
        <f>AIRTEL!G39</f>
        <v>0</v>
      </c>
      <c r="H129" s="25">
        <f>AIRTEL!H39</f>
        <v>0</v>
      </c>
      <c r="I129" s="25">
        <f>AIRTEL!I39</f>
        <v>0</v>
      </c>
      <c r="J129" s="25">
        <f>AIRTEL!J39</f>
        <v>0</v>
      </c>
      <c r="K129" s="25">
        <f>AIRTEL!K39</f>
        <v>0</v>
      </c>
      <c r="L129" s="25">
        <f>AIRTEL!L39</f>
        <v>0</v>
      </c>
      <c r="M129" s="25">
        <f>AIRTEL!M39</f>
        <v>0</v>
      </c>
      <c r="N129" s="25">
        <f>AIRTEL!N39</f>
        <v>0</v>
      </c>
      <c r="O129" s="25">
        <f>AIRTEL!O39</f>
        <v>0</v>
      </c>
      <c r="P129" s="25">
        <f>AIRTEL!P39</f>
        <v>0</v>
      </c>
      <c r="Q129" s="25">
        <f>AIRTEL!Q39</f>
        <v>0</v>
      </c>
      <c r="R129" s="25">
        <f>AIRTEL!R39</f>
        <v>0</v>
      </c>
      <c r="S129" s="25">
        <f>AIRTEL!S39</f>
        <v>0</v>
      </c>
      <c r="T129" s="25">
        <f>AIRTEL!T39</f>
        <v>0</v>
      </c>
      <c r="U129" s="25">
        <f>AIRTEL!U39</f>
        <v>0</v>
      </c>
      <c r="V129" s="25">
        <f>AIRTEL!V39</f>
        <v>0</v>
      </c>
      <c r="W129" s="12">
        <f>AIRTEL!W39</f>
        <v>0</v>
      </c>
      <c r="X129" s="12">
        <f>AIRTEL!X39</f>
        <v>0</v>
      </c>
      <c r="Y129" s="12">
        <f>AIRTEL!Y39</f>
        <v>0</v>
      </c>
      <c r="Z129" s="12">
        <f>AIRTEL!Z39</f>
        <v>0</v>
      </c>
      <c r="AA129" s="12">
        <f>AIRTEL!AA39</f>
        <v>0</v>
      </c>
      <c r="AB129" s="12">
        <f>AIRTEL!AB39</f>
        <v>0</v>
      </c>
      <c r="AC129" s="12">
        <f>AIRTEL!AC39</f>
        <v>0</v>
      </c>
      <c r="AD129" s="12">
        <f>AIRTEL!AD39</f>
        <v>0</v>
      </c>
      <c r="AE129" s="12">
        <f>AIRTEL!AE39</f>
        <v>0</v>
      </c>
      <c r="AF129" s="12">
        <f>AIRTEL!AF39</f>
        <v>0</v>
      </c>
      <c r="AG129" s="12">
        <f>AIRTEL!AG39</f>
        <v>0</v>
      </c>
      <c r="AH129" s="12">
        <f>AIRTEL!AH39</f>
        <v>0</v>
      </c>
      <c r="AI129" s="12">
        <f>AIRTEL!AI39</f>
        <v>0</v>
      </c>
      <c r="AJ129" s="12">
        <f>AIRTEL!AJ39</f>
        <v>0</v>
      </c>
      <c r="AK129" s="12">
        <f>AIRTEL!AK39</f>
        <v>0</v>
      </c>
      <c r="AL129" s="12">
        <f>AIRTEL!AL39</f>
        <v>0</v>
      </c>
      <c r="AN129" s="108">
        <f>AIRTEL!AN39</f>
        <v>0</v>
      </c>
      <c r="AO129" s="108">
        <f>AIRTEL!AO39</f>
        <v>0</v>
      </c>
      <c r="AP129" s="108">
        <f>AIRTEL!AP39</f>
        <v>0</v>
      </c>
      <c r="AQ129" s="108">
        <f>AIRTEL!AQ39</f>
        <v>0</v>
      </c>
      <c r="AS129" s="108">
        <f>AIRTEL!AS39</f>
        <v>0</v>
      </c>
      <c r="AT129" s="108">
        <f>AIRTEL!AT39</f>
        <v>0</v>
      </c>
      <c r="AU129" s="108">
        <f>AIRTEL!AU39</f>
        <v>0</v>
      </c>
      <c r="AV129" s="108">
        <f>AIRTEL!AV39</f>
        <v>0</v>
      </c>
      <c r="AX129" s="108">
        <f>AIRTEL!AX39</f>
        <v>0</v>
      </c>
      <c r="AY129" s="108">
        <f>AIRTEL!AY39</f>
        <v>0</v>
      </c>
    </row>
    <row r="130" spans="2:51" x14ac:dyDescent="0.25">
      <c r="B130" s="1" t="s">
        <v>0</v>
      </c>
      <c r="C130" s="25">
        <f>MTN!C39</f>
        <v>0</v>
      </c>
      <c r="D130" s="25">
        <f>MTN!D39</f>
        <v>0</v>
      </c>
      <c r="E130" s="25">
        <f>MTN!E39</f>
        <v>0</v>
      </c>
      <c r="F130" s="25">
        <f>MTN!F39</f>
        <v>0</v>
      </c>
      <c r="G130" s="25">
        <f>MTN!G39</f>
        <v>0</v>
      </c>
      <c r="H130" s="25">
        <f>MTN!H39</f>
        <v>0</v>
      </c>
      <c r="I130" s="25">
        <f>MTN!I39</f>
        <v>0</v>
      </c>
      <c r="J130" s="25">
        <f>MTN!J39</f>
        <v>0</v>
      </c>
      <c r="K130" s="25">
        <f>MTN!K39</f>
        <v>0</v>
      </c>
      <c r="L130" s="25">
        <f>MTN!L39</f>
        <v>0</v>
      </c>
      <c r="M130" s="25">
        <f>MTN!M39</f>
        <v>0</v>
      </c>
      <c r="N130" s="25">
        <f>MTN!N39</f>
        <v>0</v>
      </c>
      <c r="O130" s="25">
        <f>MTN!O39</f>
        <v>0</v>
      </c>
      <c r="P130" s="25">
        <f>MTN!P39</f>
        <v>0</v>
      </c>
      <c r="Q130" s="25">
        <f>MTN!Q39</f>
        <v>0</v>
      </c>
      <c r="R130" s="25">
        <f>MTN!R39</f>
        <v>0</v>
      </c>
      <c r="S130" s="25">
        <f>MTN!S39</f>
        <v>0</v>
      </c>
      <c r="T130" s="25">
        <f>MTN!T39</f>
        <v>0</v>
      </c>
      <c r="U130" s="25">
        <f>MTN!U39</f>
        <v>0</v>
      </c>
      <c r="V130" s="25">
        <f>MTN!V39</f>
        <v>0</v>
      </c>
      <c r="W130" s="12">
        <f>MTN!W39</f>
        <v>0</v>
      </c>
      <c r="X130" s="12">
        <f>MTN!X39</f>
        <v>0</v>
      </c>
      <c r="Y130" s="12">
        <f>MTN!Y39</f>
        <v>0</v>
      </c>
      <c r="Z130" s="12">
        <f>MTN!Z39</f>
        <v>0</v>
      </c>
      <c r="AA130" s="12">
        <f>MTN!AA39</f>
        <v>0</v>
      </c>
      <c r="AB130" s="12">
        <f>MTN!AB39</f>
        <v>0</v>
      </c>
      <c r="AC130" s="12">
        <f>MTN!AC39</f>
        <v>0</v>
      </c>
      <c r="AD130" s="12">
        <f>MTN!AD39</f>
        <v>0</v>
      </c>
      <c r="AE130" s="12">
        <f>MTN!AE39</f>
        <v>0</v>
      </c>
      <c r="AF130" s="12">
        <f>MTN!AF39</f>
        <v>0</v>
      </c>
      <c r="AG130" s="12">
        <f>MTN!AG39</f>
        <v>0</v>
      </c>
      <c r="AH130" s="12">
        <f>MTN!AH39</f>
        <v>0</v>
      </c>
      <c r="AI130" s="12">
        <f>MTN!AI39</f>
        <v>0</v>
      </c>
      <c r="AJ130" s="12">
        <f>MTN!AJ39</f>
        <v>0</v>
      </c>
      <c r="AK130" s="12">
        <f>MTN!AK39</f>
        <v>0</v>
      </c>
      <c r="AL130" s="12">
        <f>MTN!AL39</f>
        <v>0</v>
      </c>
      <c r="AN130" s="108">
        <f>MTN!AN39</f>
        <v>0</v>
      </c>
      <c r="AO130" s="108">
        <f>MTN!AO39</f>
        <v>0</v>
      </c>
      <c r="AP130" s="108">
        <f>MTN!AP39</f>
        <v>0</v>
      </c>
      <c r="AQ130" s="108">
        <f>MTN!AQ39</f>
        <v>0</v>
      </c>
      <c r="AS130" s="108">
        <f>MTN!AS39</f>
        <v>0</v>
      </c>
      <c r="AT130" s="108">
        <f>MTN!AT39</f>
        <v>0</v>
      </c>
      <c r="AU130" s="108">
        <f>MTN!AU39</f>
        <v>0</v>
      </c>
      <c r="AV130" s="108">
        <f>MTN!AV39</f>
        <v>0</v>
      </c>
      <c r="AX130" s="108">
        <f>MTN!AX39</f>
        <v>0</v>
      </c>
      <c r="AY130" s="108">
        <f>MTN!AY39</f>
        <v>0</v>
      </c>
    </row>
    <row r="131" spans="2:51" x14ac:dyDescent="0.25">
      <c r="B131" s="24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</row>
    <row r="132" spans="2:51" x14ac:dyDescent="0.25">
      <c r="B132" s="3" t="s">
        <v>55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</row>
    <row r="133" spans="2:51" x14ac:dyDescent="0.25">
      <c r="B133" s="1" t="str">
        <f>B129</f>
        <v>AIRTEL</v>
      </c>
      <c r="C133" s="25">
        <f>IF(ISERROR(C129/C$128),0,C129/C$128)</f>
        <v>0</v>
      </c>
      <c r="D133" s="25">
        <f t="shared" ref="D133:AL133" si="404">IF(ISERROR(D129/D$128),0,D129/D$128)</f>
        <v>0</v>
      </c>
      <c r="E133" s="25">
        <f t="shared" si="404"/>
        <v>0</v>
      </c>
      <c r="F133" s="25">
        <f t="shared" si="404"/>
        <v>0</v>
      </c>
      <c r="G133" s="25">
        <f t="shared" si="404"/>
        <v>0</v>
      </c>
      <c r="H133" s="25">
        <f t="shared" si="404"/>
        <v>0</v>
      </c>
      <c r="I133" s="25">
        <f t="shared" si="404"/>
        <v>0</v>
      </c>
      <c r="J133" s="25">
        <f t="shared" si="404"/>
        <v>0</v>
      </c>
      <c r="K133" s="25">
        <f t="shared" si="404"/>
        <v>0</v>
      </c>
      <c r="L133" s="25">
        <f t="shared" si="404"/>
        <v>0</v>
      </c>
      <c r="M133" s="25">
        <f t="shared" si="404"/>
        <v>0</v>
      </c>
      <c r="N133" s="25">
        <f t="shared" si="404"/>
        <v>0</v>
      </c>
      <c r="O133" s="25">
        <f t="shared" si="404"/>
        <v>0</v>
      </c>
      <c r="P133" s="25">
        <f t="shared" si="404"/>
        <v>0</v>
      </c>
      <c r="Q133" s="25">
        <f t="shared" si="404"/>
        <v>0</v>
      </c>
      <c r="R133" s="25">
        <f t="shared" si="404"/>
        <v>0</v>
      </c>
      <c r="S133" s="25">
        <f t="shared" si="404"/>
        <v>0</v>
      </c>
      <c r="T133" s="25">
        <f t="shared" si="404"/>
        <v>0</v>
      </c>
      <c r="U133" s="25">
        <f t="shared" si="404"/>
        <v>0</v>
      </c>
      <c r="V133" s="25">
        <f t="shared" si="404"/>
        <v>0</v>
      </c>
      <c r="W133" s="21">
        <f t="shared" si="404"/>
        <v>0</v>
      </c>
      <c r="X133" s="21">
        <f t="shared" si="404"/>
        <v>0</v>
      </c>
      <c r="Y133" s="21">
        <f t="shared" si="404"/>
        <v>0</v>
      </c>
      <c r="Z133" s="21">
        <f t="shared" si="404"/>
        <v>0</v>
      </c>
      <c r="AA133" s="21">
        <f t="shared" si="404"/>
        <v>0</v>
      </c>
      <c r="AB133" s="21">
        <f t="shared" si="404"/>
        <v>0</v>
      </c>
      <c r="AC133" s="21">
        <f t="shared" si="404"/>
        <v>0</v>
      </c>
      <c r="AD133" s="21">
        <f t="shared" si="404"/>
        <v>0</v>
      </c>
      <c r="AE133" s="21">
        <f t="shared" si="404"/>
        <v>0</v>
      </c>
      <c r="AF133" s="21">
        <f t="shared" si="404"/>
        <v>0</v>
      </c>
      <c r="AG133" s="21">
        <f t="shared" si="404"/>
        <v>0</v>
      </c>
      <c r="AH133" s="21">
        <f t="shared" si="404"/>
        <v>0</v>
      </c>
      <c r="AI133" s="21">
        <f t="shared" si="404"/>
        <v>0</v>
      </c>
      <c r="AJ133" s="21">
        <f t="shared" si="404"/>
        <v>0</v>
      </c>
      <c r="AK133" s="21">
        <f t="shared" si="404"/>
        <v>0</v>
      </c>
      <c r="AL133" s="21">
        <f t="shared" si="404"/>
        <v>0</v>
      </c>
      <c r="AN133" s="21">
        <f>IF(ISERROR(AN129/AN$128),0,AN129/AN$128)</f>
        <v>0</v>
      </c>
      <c r="AO133" s="21">
        <f t="shared" ref="AO133:AQ133" si="405">IF(ISERROR(AO129/AO$128),0,AO129/AO$128)</f>
        <v>0</v>
      </c>
      <c r="AP133" s="21">
        <f t="shared" si="405"/>
        <v>0</v>
      </c>
      <c r="AQ133" s="21">
        <f t="shared" si="405"/>
        <v>0</v>
      </c>
      <c r="AS133" s="21">
        <f>IF(ISERROR(AS129/AS$128),0,AS129/AS$128)</f>
        <v>0</v>
      </c>
      <c r="AT133" s="21">
        <f t="shared" ref="AT133:AV133" si="406">IF(ISERROR(AT129/AT$128),0,AT129/AT$128)</f>
        <v>0</v>
      </c>
      <c r="AU133" s="21">
        <f t="shared" si="406"/>
        <v>0</v>
      </c>
      <c r="AV133" s="21">
        <f t="shared" si="406"/>
        <v>0</v>
      </c>
      <c r="AX133" s="21">
        <f t="shared" ref="AX133:AY133" si="407">IF(ISERROR(AX129/AX$128),0,AX129/AX$128)</f>
        <v>0</v>
      </c>
      <c r="AY133" s="21">
        <f t="shared" si="407"/>
        <v>0</v>
      </c>
    </row>
    <row r="134" spans="2:51" x14ac:dyDescent="0.25">
      <c r="B134" s="1" t="str">
        <f>B130</f>
        <v>MTN</v>
      </c>
      <c r="C134" s="25">
        <f>IF(ISERROR(C130/C$128),0,C130/C$128)</f>
        <v>0</v>
      </c>
      <c r="D134" s="25">
        <f t="shared" ref="D134:AL134" si="408">IF(ISERROR(D130/D$128),0,D130/D$128)</f>
        <v>0</v>
      </c>
      <c r="E134" s="25">
        <f t="shared" si="408"/>
        <v>0</v>
      </c>
      <c r="F134" s="25">
        <f t="shared" si="408"/>
        <v>0</v>
      </c>
      <c r="G134" s="25">
        <f t="shared" si="408"/>
        <v>0</v>
      </c>
      <c r="H134" s="25">
        <f t="shared" si="408"/>
        <v>0</v>
      </c>
      <c r="I134" s="25">
        <f t="shared" si="408"/>
        <v>0</v>
      </c>
      <c r="J134" s="25">
        <f t="shared" si="408"/>
        <v>0</v>
      </c>
      <c r="K134" s="25">
        <f t="shared" si="408"/>
        <v>0</v>
      </c>
      <c r="L134" s="25">
        <f t="shared" si="408"/>
        <v>0</v>
      </c>
      <c r="M134" s="25">
        <f t="shared" si="408"/>
        <v>0</v>
      </c>
      <c r="N134" s="25">
        <f t="shared" si="408"/>
        <v>0</v>
      </c>
      <c r="O134" s="25">
        <f t="shared" si="408"/>
        <v>0</v>
      </c>
      <c r="P134" s="25">
        <f t="shared" si="408"/>
        <v>0</v>
      </c>
      <c r="Q134" s="25">
        <f t="shared" si="408"/>
        <v>0</v>
      </c>
      <c r="R134" s="25">
        <f t="shared" si="408"/>
        <v>0</v>
      </c>
      <c r="S134" s="25">
        <f t="shared" si="408"/>
        <v>0</v>
      </c>
      <c r="T134" s="25">
        <f t="shared" si="408"/>
        <v>0</v>
      </c>
      <c r="U134" s="25">
        <f t="shared" si="408"/>
        <v>0</v>
      </c>
      <c r="V134" s="25">
        <f t="shared" si="408"/>
        <v>0</v>
      </c>
      <c r="W134" s="21">
        <f t="shared" si="408"/>
        <v>0</v>
      </c>
      <c r="X134" s="21">
        <f t="shared" si="408"/>
        <v>0</v>
      </c>
      <c r="Y134" s="21">
        <f t="shared" si="408"/>
        <v>0</v>
      </c>
      <c r="Z134" s="21">
        <f t="shared" si="408"/>
        <v>0</v>
      </c>
      <c r="AA134" s="21">
        <f t="shared" si="408"/>
        <v>0</v>
      </c>
      <c r="AB134" s="21">
        <f t="shared" si="408"/>
        <v>0</v>
      </c>
      <c r="AC134" s="21">
        <f t="shared" si="408"/>
        <v>0</v>
      </c>
      <c r="AD134" s="21">
        <f t="shared" si="408"/>
        <v>0</v>
      </c>
      <c r="AE134" s="21">
        <f t="shared" si="408"/>
        <v>0</v>
      </c>
      <c r="AF134" s="21">
        <f t="shared" si="408"/>
        <v>0</v>
      </c>
      <c r="AG134" s="21">
        <f t="shared" si="408"/>
        <v>0</v>
      </c>
      <c r="AH134" s="21">
        <f t="shared" si="408"/>
        <v>0</v>
      </c>
      <c r="AI134" s="21">
        <f t="shared" si="408"/>
        <v>0</v>
      </c>
      <c r="AJ134" s="21">
        <f t="shared" si="408"/>
        <v>0</v>
      </c>
      <c r="AK134" s="21">
        <f t="shared" si="408"/>
        <v>0</v>
      </c>
      <c r="AL134" s="21">
        <f t="shared" si="408"/>
        <v>0</v>
      </c>
      <c r="AN134" s="21">
        <f>IF(ISERROR(AN130/AN$128),0,AN130/AN$128)</f>
        <v>0</v>
      </c>
      <c r="AO134" s="21">
        <f t="shared" ref="AO134:AQ134" si="409">IF(ISERROR(AO130/AO$128),0,AO130/AO$128)</f>
        <v>0</v>
      </c>
      <c r="AP134" s="21">
        <f t="shared" si="409"/>
        <v>0</v>
      </c>
      <c r="AQ134" s="21">
        <f t="shared" si="409"/>
        <v>0</v>
      </c>
      <c r="AS134" s="21">
        <f>IF(ISERROR(AS130/AS$128),0,AS130/AS$128)</f>
        <v>0</v>
      </c>
      <c r="AT134" s="21">
        <f t="shared" ref="AT134:AV134" si="410">IF(ISERROR(AT130/AT$128),0,AT130/AT$128)</f>
        <v>0</v>
      </c>
      <c r="AU134" s="21">
        <f t="shared" si="410"/>
        <v>0</v>
      </c>
      <c r="AV134" s="21">
        <f t="shared" si="410"/>
        <v>0</v>
      </c>
      <c r="AX134" s="21">
        <f t="shared" ref="AX134:AY134" si="411">IF(ISERROR(AX130/AX$128),0,AX130/AX$128)</f>
        <v>0</v>
      </c>
      <c r="AY134" s="21">
        <f t="shared" si="411"/>
        <v>0</v>
      </c>
    </row>
    <row r="135" spans="2:51" x14ac:dyDescent="0.25">
      <c r="B135" s="24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</row>
    <row r="136" spans="2:51" x14ac:dyDescent="0.25">
      <c r="B136" s="23" t="s">
        <v>63</v>
      </c>
      <c r="C136" s="26">
        <f>C137+C138</f>
        <v>0</v>
      </c>
      <c r="D136" s="26">
        <f t="shared" ref="D136:W136" si="412">D137+D138</f>
        <v>0</v>
      </c>
      <c r="E136" s="26">
        <f t="shared" si="412"/>
        <v>0</v>
      </c>
      <c r="F136" s="26">
        <f t="shared" si="412"/>
        <v>0</v>
      </c>
      <c r="G136" s="26">
        <f t="shared" si="412"/>
        <v>0</v>
      </c>
      <c r="H136" s="26">
        <f t="shared" si="412"/>
        <v>0</v>
      </c>
      <c r="I136" s="26">
        <f t="shared" si="412"/>
        <v>0</v>
      </c>
      <c r="J136" s="26">
        <f t="shared" si="412"/>
        <v>0</v>
      </c>
      <c r="K136" s="26">
        <f t="shared" si="412"/>
        <v>0</v>
      </c>
      <c r="L136" s="26">
        <f t="shared" si="412"/>
        <v>0</v>
      </c>
      <c r="M136" s="26">
        <f t="shared" si="412"/>
        <v>0</v>
      </c>
      <c r="N136" s="26">
        <f t="shared" si="412"/>
        <v>0</v>
      </c>
      <c r="O136" s="26">
        <f t="shared" si="412"/>
        <v>0</v>
      </c>
      <c r="P136" s="26">
        <f t="shared" si="412"/>
        <v>0</v>
      </c>
      <c r="Q136" s="26">
        <f t="shared" si="412"/>
        <v>0</v>
      </c>
      <c r="R136" s="26">
        <f t="shared" si="412"/>
        <v>0</v>
      </c>
      <c r="S136" s="26">
        <f t="shared" si="412"/>
        <v>0</v>
      </c>
      <c r="T136" s="26">
        <f t="shared" si="412"/>
        <v>0</v>
      </c>
      <c r="U136" s="26">
        <f t="shared" si="412"/>
        <v>0</v>
      </c>
      <c r="V136" s="26">
        <f t="shared" si="412"/>
        <v>0</v>
      </c>
      <c r="W136" s="14">
        <f t="shared" si="412"/>
        <v>2283083.906</v>
      </c>
      <c r="X136" s="14">
        <f t="shared" ref="X136:AB136" si="413">X137+X138</f>
        <v>2308734.8149999999</v>
      </c>
      <c r="Y136" s="14">
        <f t="shared" si="413"/>
        <v>2060461.179</v>
      </c>
      <c r="Z136" s="14">
        <f t="shared" si="413"/>
        <v>2623223.1809999999</v>
      </c>
      <c r="AA136" s="14">
        <f t="shared" si="413"/>
        <v>2685059.3120999001</v>
      </c>
      <c r="AB136" s="14">
        <f t="shared" si="413"/>
        <v>2434679.2229999998</v>
      </c>
      <c r="AC136" s="14">
        <f t="shared" ref="AC136:AL136" si="414">AC137+AC138</f>
        <v>2833708.844</v>
      </c>
      <c r="AD136" s="14">
        <f t="shared" si="414"/>
        <v>3192455.6150000002</v>
      </c>
      <c r="AE136" s="14">
        <f t="shared" si="414"/>
        <v>3478424.6282596998</v>
      </c>
      <c r="AF136" s="14">
        <f t="shared" si="414"/>
        <v>3552677.1578395003</v>
      </c>
      <c r="AG136" s="14">
        <f t="shared" si="414"/>
        <v>3769111.5929999999</v>
      </c>
      <c r="AH136" s="14">
        <f t="shared" si="414"/>
        <v>4195916.3354350002</v>
      </c>
      <c r="AI136" s="14">
        <f t="shared" si="414"/>
        <v>4361252.9723003618</v>
      </c>
      <c r="AJ136" s="14">
        <f t="shared" si="414"/>
        <v>3691863.6660679742</v>
      </c>
      <c r="AK136" s="14">
        <f t="shared" si="414"/>
        <v>3893836.3089999999</v>
      </c>
      <c r="AL136" s="14">
        <f t="shared" si="414"/>
        <v>0</v>
      </c>
      <c r="AM136" s="93"/>
      <c r="AN136" s="110">
        <f>SUM(AN137:AN138)</f>
        <v>0</v>
      </c>
      <c r="AO136" s="110">
        <f t="shared" ref="AO136:AQ136" si="415">SUM(AO137:AO138)</f>
        <v>0</v>
      </c>
      <c r="AP136" s="110">
        <f t="shared" si="415"/>
        <v>2283083.906</v>
      </c>
      <c r="AQ136" s="110">
        <f t="shared" si="415"/>
        <v>6992419.1749999998</v>
      </c>
      <c r="AS136" s="110">
        <f>SUM(AS137:AS138)</f>
        <v>7953447.3790998999</v>
      </c>
      <c r="AT136" s="110">
        <f t="shared" ref="AT136" si="416">SUM(AT137:AT138)</f>
        <v>10223557.401099201</v>
      </c>
      <c r="AU136" s="110">
        <f t="shared" ref="AU136" si="417">SUM(AU137:AU138)</f>
        <v>12326280.900735362</v>
      </c>
      <c r="AV136" s="110">
        <f t="shared" ref="AV136" si="418">SUM(AV137:AV138)</f>
        <v>7585699.9750679731</v>
      </c>
      <c r="AX136" s="110">
        <f t="shared" ref="AX136" si="419">SUM(AX137:AX138)</f>
        <v>9275503.0810000002</v>
      </c>
      <c r="AY136" s="110">
        <f t="shared" ref="AY136" si="420">SUM(AY137:AY138)</f>
        <v>38088985.65600244</v>
      </c>
    </row>
    <row r="137" spans="2:51" x14ac:dyDescent="0.25">
      <c r="B137" s="1" t="s">
        <v>1</v>
      </c>
      <c r="C137" s="25">
        <f>AIRTEL!C40</f>
        <v>0</v>
      </c>
      <c r="D137" s="25">
        <f>AIRTEL!D40</f>
        <v>0</v>
      </c>
      <c r="E137" s="25">
        <f>AIRTEL!E40</f>
        <v>0</v>
      </c>
      <c r="F137" s="25">
        <f>AIRTEL!F40</f>
        <v>0</v>
      </c>
      <c r="G137" s="25">
        <f>AIRTEL!G40</f>
        <v>0</v>
      </c>
      <c r="H137" s="25">
        <f>AIRTEL!H40</f>
        <v>0</v>
      </c>
      <c r="I137" s="25">
        <f>AIRTEL!I40</f>
        <v>0</v>
      </c>
      <c r="J137" s="25">
        <f>AIRTEL!J40</f>
        <v>0</v>
      </c>
      <c r="K137" s="25">
        <f>AIRTEL!K40</f>
        <v>0</v>
      </c>
      <c r="L137" s="25">
        <f>AIRTEL!L40</f>
        <v>0</v>
      </c>
      <c r="M137" s="25">
        <f>AIRTEL!M40</f>
        <v>0</v>
      </c>
      <c r="N137" s="25">
        <f>AIRTEL!N40</f>
        <v>0</v>
      </c>
      <c r="O137" s="25">
        <f>AIRTEL!O40</f>
        <v>0</v>
      </c>
      <c r="P137" s="25">
        <f>AIRTEL!P40</f>
        <v>0</v>
      </c>
      <c r="Q137" s="25">
        <f>AIRTEL!Q40</f>
        <v>0</v>
      </c>
      <c r="R137" s="25">
        <f>AIRTEL!R40</f>
        <v>0</v>
      </c>
      <c r="S137" s="25">
        <f>AIRTEL!S40</f>
        <v>0</v>
      </c>
      <c r="T137" s="25">
        <f>AIRTEL!T40</f>
        <v>0</v>
      </c>
      <c r="U137" s="25">
        <f>AIRTEL!U40</f>
        <v>0</v>
      </c>
      <c r="V137" s="25">
        <f>AIRTEL!V40</f>
        <v>0</v>
      </c>
      <c r="W137" s="12">
        <f>AIRTEL!W40</f>
        <v>1520016.264</v>
      </c>
      <c r="X137" s="12">
        <f>AIRTEL!X40</f>
        <v>1402487.5460000001</v>
      </c>
      <c r="Y137" s="12">
        <f>AIRTEL!Y40</f>
        <v>1076964.2790000001</v>
      </c>
      <c r="Z137" s="12">
        <f>AIRTEL!Z40</f>
        <v>1238975.0279999999</v>
      </c>
      <c r="AA137" s="12">
        <f>AIRTEL!AA40</f>
        <v>1216589.6460998999</v>
      </c>
      <c r="AB137" s="12">
        <f>AIRTEL!AB40</f>
        <v>955200.6</v>
      </c>
      <c r="AC137" s="12">
        <f>AIRTEL!AC40</f>
        <v>1014939.578</v>
      </c>
      <c r="AD137" s="12">
        <f>AIRTEL!AD40</f>
        <v>1342546.781</v>
      </c>
      <c r="AE137" s="12">
        <f>AIRTEL!AE40</f>
        <v>1438871.6812597001</v>
      </c>
      <c r="AF137" s="12">
        <f>AIRTEL!AF40</f>
        <v>1525644.9788395003</v>
      </c>
      <c r="AG137" s="12">
        <f>AIRTEL!AG40</f>
        <v>1549272.2409999999</v>
      </c>
      <c r="AH137" s="12">
        <f>AIRTEL!AH40</f>
        <v>1899011.0054349999</v>
      </c>
      <c r="AI137" s="12">
        <f>AIRTEL!AI40</f>
        <v>2132456.5993003622</v>
      </c>
      <c r="AJ137" s="12">
        <f>AIRTEL!AJ40</f>
        <v>1437837.625067974</v>
      </c>
      <c r="AK137" s="12">
        <f>AIRTEL!AK40</f>
        <v>1688632</v>
      </c>
      <c r="AL137" s="12">
        <f>AIRTEL!AL40</f>
        <v>0</v>
      </c>
      <c r="AN137" s="108">
        <f>AIRTEL!AN40</f>
        <v>0</v>
      </c>
      <c r="AO137" s="108">
        <f>AIRTEL!AO40</f>
        <v>0</v>
      </c>
      <c r="AP137" s="108">
        <f>AIRTEL!AP40</f>
        <v>1520016.264</v>
      </c>
      <c r="AQ137" s="108">
        <f>AIRTEL!AQ40</f>
        <v>3718426.8530000001</v>
      </c>
      <c r="AS137" s="108">
        <f>AIRTEL!AS40</f>
        <v>3186729.8240999002</v>
      </c>
      <c r="AT137" s="108">
        <f>AIRTEL!AT40</f>
        <v>4307063.4410992004</v>
      </c>
      <c r="AU137" s="108">
        <f>AIRTEL!AU40</f>
        <v>5580739.8457353618</v>
      </c>
      <c r="AV137" s="108">
        <f>AIRTEL!AV40</f>
        <v>3126469.625067974</v>
      </c>
      <c r="AX137" s="108">
        <f>AIRTEL!AX40</f>
        <v>5238443.1170000006</v>
      </c>
      <c r="AY137" s="108">
        <f>AIRTEL!AY40</f>
        <v>16201002.736002436</v>
      </c>
    </row>
    <row r="138" spans="2:51" x14ac:dyDescent="0.25">
      <c r="B138" s="1" t="s">
        <v>0</v>
      </c>
      <c r="C138" s="25">
        <f>MTN!C40</f>
        <v>0</v>
      </c>
      <c r="D138" s="25">
        <f>MTN!D40</f>
        <v>0</v>
      </c>
      <c r="E138" s="25">
        <f>MTN!E40</f>
        <v>0</v>
      </c>
      <c r="F138" s="25">
        <f>MTN!F40</f>
        <v>0</v>
      </c>
      <c r="G138" s="25">
        <f>MTN!G40</f>
        <v>0</v>
      </c>
      <c r="H138" s="25">
        <f>MTN!H40</f>
        <v>0</v>
      </c>
      <c r="I138" s="25">
        <f>MTN!I40</f>
        <v>0</v>
      </c>
      <c r="J138" s="25">
        <f>MTN!J40</f>
        <v>0</v>
      </c>
      <c r="K138" s="25">
        <f>MTN!K40</f>
        <v>0</v>
      </c>
      <c r="L138" s="25">
        <f>MTN!L40</f>
        <v>0</v>
      </c>
      <c r="M138" s="25">
        <f>MTN!M40</f>
        <v>0</v>
      </c>
      <c r="N138" s="25">
        <f>MTN!N40</f>
        <v>0</v>
      </c>
      <c r="O138" s="25">
        <f>MTN!O40</f>
        <v>0</v>
      </c>
      <c r="P138" s="25">
        <f>MTN!P40</f>
        <v>0</v>
      </c>
      <c r="Q138" s="25">
        <f>MTN!Q40</f>
        <v>0</v>
      </c>
      <c r="R138" s="25">
        <f>MTN!R40</f>
        <v>0</v>
      </c>
      <c r="S138" s="25">
        <f>MTN!S40</f>
        <v>0</v>
      </c>
      <c r="T138" s="25">
        <f>MTN!T40</f>
        <v>0</v>
      </c>
      <c r="U138" s="25">
        <f>MTN!U40</f>
        <v>0</v>
      </c>
      <c r="V138" s="25">
        <f>MTN!V40</f>
        <v>0</v>
      </c>
      <c r="W138" s="12">
        <f>MTN!W40</f>
        <v>763067.64199999999</v>
      </c>
      <c r="X138" s="12">
        <f>MTN!X40</f>
        <v>906247.26899999997</v>
      </c>
      <c r="Y138" s="12">
        <f>MTN!Y40</f>
        <v>983496.9</v>
      </c>
      <c r="Z138" s="12">
        <f>MTN!Z40</f>
        <v>1384248.1529999999</v>
      </c>
      <c r="AA138" s="12">
        <f>MTN!AA40</f>
        <v>1468469.666</v>
      </c>
      <c r="AB138" s="12">
        <f>MTN!AB40</f>
        <v>1479478.6229999999</v>
      </c>
      <c r="AC138" s="12">
        <f>MTN!AC40</f>
        <v>1818769.2660000001</v>
      </c>
      <c r="AD138" s="12">
        <f>MTN!AD40</f>
        <v>1849908.834</v>
      </c>
      <c r="AE138" s="12">
        <f>MTN!AE40</f>
        <v>2039552.9469999999</v>
      </c>
      <c r="AF138" s="12">
        <f>MTN!AF40</f>
        <v>2027032.179</v>
      </c>
      <c r="AG138" s="12">
        <f>MTN!AG40</f>
        <v>2219839.352</v>
      </c>
      <c r="AH138" s="12">
        <f>MTN!AH40</f>
        <v>2296905.33</v>
      </c>
      <c r="AI138" s="12">
        <f>MTN!AI40</f>
        <v>2228796.3730000001</v>
      </c>
      <c r="AJ138" s="12">
        <f>MTN!AJ40</f>
        <v>2254026.0410000002</v>
      </c>
      <c r="AK138" s="12">
        <f>MTN!AK40</f>
        <v>2205204.3089999999</v>
      </c>
      <c r="AL138" s="12">
        <f>MTN!AL40</f>
        <v>0</v>
      </c>
      <c r="AN138" s="108">
        <f>MTN!AN40</f>
        <v>0</v>
      </c>
      <c r="AO138" s="108">
        <f>MTN!AO40</f>
        <v>0</v>
      </c>
      <c r="AP138" s="108">
        <f>MTN!AP40</f>
        <v>763067.64199999999</v>
      </c>
      <c r="AQ138" s="108">
        <f>MTN!AQ40</f>
        <v>3273992.3219999997</v>
      </c>
      <c r="AS138" s="108">
        <f>MTN!AS40</f>
        <v>4766717.5549999997</v>
      </c>
      <c r="AT138" s="108">
        <f>MTN!AT40</f>
        <v>5916493.96</v>
      </c>
      <c r="AU138" s="108">
        <f>MTN!AU40</f>
        <v>6745541.0549999997</v>
      </c>
      <c r="AV138" s="108">
        <f>MTN!AV40</f>
        <v>4459230.3499999996</v>
      </c>
      <c r="AX138" s="108">
        <f>MTN!AX40</f>
        <v>4037059.9639999997</v>
      </c>
      <c r="AY138" s="108">
        <f>MTN!AY40</f>
        <v>21887982.920000002</v>
      </c>
    </row>
    <row r="139" spans="2:51" x14ac:dyDescent="0.25">
      <c r="B139" s="24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</row>
    <row r="140" spans="2:51" x14ac:dyDescent="0.25">
      <c r="B140" s="3" t="s">
        <v>56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</row>
    <row r="141" spans="2:51" x14ac:dyDescent="0.25">
      <c r="B141" s="1" t="str">
        <f>B137</f>
        <v>AIRTEL</v>
      </c>
      <c r="C141" s="21">
        <f>IF(ISERROR(C137/C$136),0,C137/C$136)</f>
        <v>0</v>
      </c>
      <c r="D141" s="21">
        <f t="shared" ref="D141:AL141" si="421">IF(ISERROR(D137/D$136),0,D137/D$136)</f>
        <v>0</v>
      </c>
      <c r="E141" s="21">
        <f t="shared" si="421"/>
        <v>0</v>
      </c>
      <c r="F141" s="21">
        <f t="shared" si="421"/>
        <v>0</v>
      </c>
      <c r="G141" s="21">
        <f t="shared" si="421"/>
        <v>0</v>
      </c>
      <c r="H141" s="21">
        <f t="shared" si="421"/>
        <v>0</v>
      </c>
      <c r="I141" s="21">
        <f t="shared" si="421"/>
        <v>0</v>
      </c>
      <c r="J141" s="21">
        <f t="shared" si="421"/>
        <v>0</v>
      </c>
      <c r="K141" s="21">
        <f t="shared" si="421"/>
        <v>0</v>
      </c>
      <c r="L141" s="21">
        <f t="shared" si="421"/>
        <v>0</v>
      </c>
      <c r="M141" s="21">
        <f t="shared" si="421"/>
        <v>0</v>
      </c>
      <c r="N141" s="21">
        <f t="shared" si="421"/>
        <v>0</v>
      </c>
      <c r="O141" s="21">
        <f t="shared" si="421"/>
        <v>0</v>
      </c>
      <c r="P141" s="21">
        <f t="shared" si="421"/>
        <v>0</v>
      </c>
      <c r="Q141" s="21">
        <f t="shared" si="421"/>
        <v>0</v>
      </c>
      <c r="R141" s="21">
        <f t="shared" si="421"/>
        <v>0</v>
      </c>
      <c r="S141" s="21">
        <f t="shared" si="421"/>
        <v>0</v>
      </c>
      <c r="T141" s="21">
        <f t="shared" si="421"/>
        <v>0</v>
      </c>
      <c r="U141" s="21">
        <f t="shared" si="421"/>
        <v>0</v>
      </c>
      <c r="V141" s="21">
        <f t="shared" si="421"/>
        <v>0</v>
      </c>
      <c r="W141" s="21">
        <f t="shared" si="421"/>
        <v>0.66577328148359349</v>
      </c>
      <c r="X141" s="21">
        <f t="shared" si="421"/>
        <v>0.60747017669069114</v>
      </c>
      <c r="Y141" s="21">
        <f t="shared" si="421"/>
        <v>0.5226811793283489</v>
      </c>
      <c r="Z141" s="21">
        <f t="shared" si="421"/>
        <v>0.47231018579505302</v>
      </c>
      <c r="AA141" s="21">
        <f t="shared" si="421"/>
        <v>0.45309600447836795</v>
      </c>
      <c r="AB141" s="21">
        <f t="shared" si="421"/>
        <v>0.39233119130289634</v>
      </c>
      <c r="AC141" s="21">
        <f t="shared" si="421"/>
        <v>0.35816649976196352</v>
      </c>
      <c r="AD141" s="21">
        <f t="shared" si="421"/>
        <v>0.42053733642902968</v>
      </c>
      <c r="AE141" s="21">
        <f t="shared" si="421"/>
        <v>0.41365613317301803</v>
      </c>
      <c r="AF141" s="21">
        <f t="shared" si="421"/>
        <v>0.42943529936936209</v>
      </c>
      <c r="AG141" s="21">
        <f t="shared" si="421"/>
        <v>0.41104440735512071</v>
      </c>
      <c r="AH141" s="21">
        <f t="shared" si="421"/>
        <v>0.45258552688423065</v>
      </c>
      <c r="AI141" s="21">
        <f t="shared" si="421"/>
        <v>0.48895503490493208</v>
      </c>
      <c r="AJ141" s="21">
        <f t="shared" si="421"/>
        <v>0.38946119226535403</v>
      </c>
      <c r="AK141" s="21">
        <f t="shared" si="421"/>
        <v>0.43366794749357812</v>
      </c>
      <c r="AL141" s="21">
        <f t="shared" si="421"/>
        <v>0</v>
      </c>
      <c r="AN141" s="21">
        <f>IF(ISERROR(AN137/AN$136),0,AN137/AN$136)</f>
        <v>0</v>
      </c>
      <c r="AO141" s="21">
        <f t="shared" ref="AO141:AQ141" si="422">IF(ISERROR(AO137/AO$136),0,AO137/AO$136)</f>
        <v>0</v>
      </c>
      <c r="AP141" s="21">
        <f t="shared" si="422"/>
        <v>0.66577328148359349</v>
      </c>
      <c r="AQ141" s="21">
        <f t="shared" si="422"/>
        <v>0.53177974030711628</v>
      </c>
      <c r="AS141" s="21">
        <f>IF(ISERROR(AS137/AS$136),0,AS137/AS$136)</f>
        <v>0.40067277398150658</v>
      </c>
      <c r="AT141" s="21">
        <f t="shared" ref="AT141:AV141" si="423">IF(ISERROR(AT137/AT$136),0,AT137/AT$136)</f>
        <v>0.42128813602945292</v>
      </c>
      <c r="AU141" s="21">
        <f t="shared" si="423"/>
        <v>0.45275131166306831</v>
      </c>
      <c r="AV141" s="21">
        <f t="shared" si="423"/>
        <v>0.41215308216035246</v>
      </c>
      <c r="AX141" s="21">
        <f t="shared" ref="AX141:AY141" si="424">IF(ISERROR(AX137/AX$136),0,AX137/AX$136)</f>
        <v>0.56476107778245055</v>
      </c>
      <c r="AY141" s="21">
        <f t="shared" si="424"/>
        <v>0.42534613240479724</v>
      </c>
    </row>
    <row r="142" spans="2:51" x14ac:dyDescent="0.25">
      <c r="B142" s="1" t="str">
        <f>B138</f>
        <v>MTN</v>
      </c>
      <c r="C142" s="21">
        <f>IF(ISERROR(C138/C$136),0,C138/C$136)</f>
        <v>0</v>
      </c>
      <c r="D142" s="21">
        <f t="shared" ref="D142:AL142" si="425">IF(ISERROR(D138/D$136),0,D138/D$136)</f>
        <v>0</v>
      </c>
      <c r="E142" s="21">
        <f t="shared" si="425"/>
        <v>0</v>
      </c>
      <c r="F142" s="21">
        <f t="shared" si="425"/>
        <v>0</v>
      </c>
      <c r="G142" s="21">
        <f t="shared" si="425"/>
        <v>0</v>
      </c>
      <c r="H142" s="21">
        <f t="shared" si="425"/>
        <v>0</v>
      </c>
      <c r="I142" s="21">
        <f t="shared" si="425"/>
        <v>0</v>
      </c>
      <c r="J142" s="21">
        <f t="shared" si="425"/>
        <v>0</v>
      </c>
      <c r="K142" s="21">
        <f t="shared" si="425"/>
        <v>0</v>
      </c>
      <c r="L142" s="21">
        <f t="shared" si="425"/>
        <v>0</v>
      </c>
      <c r="M142" s="21">
        <f t="shared" si="425"/>
        <v>0</v>
      </c>
      <c r="N142" s="21">
        <f t="shared" si="425"/>
        <v>0</v>
      </c>
      <c r="O142" s="21">
        <f t="shared" si="425"/>
        <v>0</v>
      </c>
      <c r="P142" s="21">
        <f t="shared" si="425"/>
        <v>0</v>
      </c>
      <c r="Q142" s="21">
        <f t="shared" si="425"/>
        <v>0</v>
      </c>
      <c r="R142" s="21">
        <f t="shared" si="425"/>
        <v>0</v>
      </c>
      <c r="S142" s="21">
        <f t="shared" si="425"/>
        <v>0</v>
      </c>
      <c r="T142" s="21">
        <f t="shared" si="425"/>
        <v>0</v>
      </c>
      <c r="U142" s="21">
        <f t="shared" si="425"/>
        <v>0</v>
      </c>
      <c r="V142" s="21">
        <f t="shared" si="425"/>
        <v>0</v>
      </c>
      <c r="W142" s="21">
        <f t="shared" si="425"/>
        <v>0.33422671851640656</v>
      </c>
      <c r="X142" s="21">
        <f t="shared" si="425"/>
        <v>0.39252982330930891</v>
      </c>
      <c r="Y142" s="21">
        <f t="shared" si="425"/>
        <v>0.47731882067165121</v>
      </c>
      <c r="Z142" s="21">
        <f t="shared" si="425"/>
        <v>0.52768981420494698</v>
      </c>
      <c r="AA142" s="21">
        <f t="shared" si="425"/>
        <v>0.54690399552163194</v>
      </c>
      <c r="AB142" s="21">
        <f t="shared" si="425"/>
        <v>0.60766880869710371</v>
      </c>
      <c r="AC142" s="21">
        <f t="shared" si="425"/>
        <v>0.64183350023803643</v>
      </c>
      <c r="AD142" s="21">
        <f t="shared" si="425"/>
        <v>0.5794626635709702</v>
      </c>
      <c r="AE142" s="21">
        <f t="shared" si="425"/>
        <v>0.58634386682698203</v>
      </c>
      <c r="AF142" s="21">
        <f t="shared" si="425"/>
        <v>0.57056470063063791</v>
      </c>
      <c r="AG142" s="21">
        <f t="shared" si="425"/>
        <v>0.58895559264487929</v>
      </c>
      <c r="AH142" s="21">
        <f t="shared" si="425"/>
        <v>0.5474144731157693</v>
      </c>
      <c r="AI142" s="21">
        <f t="shared" si="425"/>
        <v>0.51104496509506803</v>
      </c>
      <c r="AJ142" s="21">
        <f t="shared" si="425"/>
        <v>0.61053880773464597</v>
      </c>
      <c r="AK142" s="21">
        <f t="shared" si="425"/>
        <v>0.56633205250642182</v>
      </c>
      <c r="AL142" s="21">
        <f t="shared" si="425"/>
        <v>0</v>
      </c>
      <c r="AN142" s="21">
        <f>IF(ISERROR(AN138/AN$136),0,AN138/AN$136)</f>
        <v>0</v>
      </c>
      <c r="AO142" s="21">
        <f t="shared" ref="AO142:AQ142" si="426">IF(ISERROR(AO138/AO$136),0,AO138/AO$136)</f>
        <v>0</v>
      </c>
      <c r="AP142" s="21">
        <f t="shared" si="426"/>
        <v>0.33422671851640656</v>
      </c>
      <c r="AQ142" s="21">
        <f t="shared" si="426"/>
        <v>0.46822025969288372</v>
      </c>
      <c r="AS142" s="21">
        <f>IF(ISERROR(AS138/AS$136),0,AS138/AS$136)</f>
        <v>0.59932722601849342</v>
      </c>
      <c r="AT142" s="21">
        <f t="shared" ref="AT142:AV142" si="427">IF(ISERROR(AT138/AT$136),0,AT138/AT$136)</f>
        <v>0.57871186397054697</v>
      </c>
      <c r="AU142" s="21">
        <f t="shared" si="427"/>
        <v>0.54724868833693174</v>
      </c>
      <c r="AV142" s="21">
        <f t="shared" si="427"/>
        <v>0.5878469178396476</v>
      </c>
      <c r="AX142" s="21">
        <f t="shared" ref="AX142:AY142" si="428">IF(ISERROR(AX138/AX$136),0,AX138/AX$136)</f>
        <v>0.43523892221754951</v>
      </c>
      <c r="AY142" s="21">
        <f t="shared" si="428"/>
        <v>0.57465386759520276</v>
      </c>
    </row>
    <row r="143" spans="2:51" x14ac:dyDescent="0.25">
      <c r="B143" s="24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</row>
    <row r="144" spans="2:51" x14ac:dyDescent="0.25">
      <c r="B144" s="23" t="s">
        <v>62</v>
      </c>
      <c r="C144" s="26">
        <f>C145+C146</f>
        <v>0</v>
      </c>
      <c r="D144" s="26">
        <f t="shared" ref="D144:W144" si="429">D145+D146</f>
        <v>0</v>
      </c>
      <c r="E144" s="26">
        <f t="shared" si="429"/>
        <v>0</v>
      </c>
      <c r="F144" s="26">
        <f t="shared" si="429"/>
        <v>0</v>
      </c>
      <c r="G144" s="26">
        <f t="shared" si="429"/>
        <v>0</v>
      </c>
      <c r="H144" s="26">
        <f t="shared" si="429"/>
        <v>0</v>
      </c>
      <c r="I144" s="26">
        <f t="shared" si="429"/>
        <v>0</v>
      </c>
      <c r="J144" s="26">
        <f t="shared" si="429"/>
        <v>0</v>
      </c>
      <c r="K144" s="26">
        <f t="shared" si="429"/>
        <v>0</v>
      </c>
      <c r="L144" s="26">
        <f t="shared" si="429"/>
        <v>0</v>
      </c>
      <c r="M144" s="26">
        <f t="shared" si="429"/>
        <v>0</v>
      </c>
      <c r="N144" s="26">
        <f t="shared" si="429"/>
        <v>0</v>
      </c>
      <c r="O144" s="26">
        <f t="shared" si="429"/>
        <v>0</v>
      </c>
      <c r="P144" s="26">
        <f t="shared" si="429"/>
        <v>0</v>
      </c>
      <c r="Q144" s="26">
        <f t="shared" si="429"/>
        <v>0</v>
      </c>
      <c r="R144" s="26">
        <f t="shared" si="429"/>
        <v>0</v>
      </c>
      <c r="S144" s="26">
        <f t="shared" si="429"/>
        <v>0</v>
      </c>
      <c r="T144" s="26">
        <f t="shared" si="429"/>
        <v>0</v>
      </c>
      <c r="U144" s="26">
        <f t="shared" si="429"/>
        <v>0</v>
      </c>
      <c r="V144" s="26">
        <f t="shared" si="429"/>
        <v>0</v>
      </c>
      <c r="W144" s="14">
        <f t="shared" si="429"/>
        <v>1034696.8189999999</v>
      </c>
      <c r="X144" s="14">
        <f t="shared" ref="X144:Z144" si="430">X145+X146</f>
        <v>1209378.179</v>
      </c>
      <c r="Y144" s="14">
        <f t="shared" si="430"/>
        <v>1284894.0759999999</v>
      </c>
      <c r="Z144" s="14">
        <f t="shared" si="430"/>
        <v>1739963.9620000001</v>
      </c>
      <c r="AA144" s="14">
        <f t="shared" ref="AA144:AL144" si="431">AA145+AA146</f>
        <v>1803945.6310000001</v>
      </c>
      <c r="AB144" s="14">
        <f t="shared" si="431"/>
        <v>1808042.527</v>
      </c>
      <c r="AC144" s="26">
        <f t="shared" si="431"/>
        <v>1926403.8044020187</v>
      </c>
      <c r="AD144" s="26">
        <f t="shared" si="431"/>
        <v>2279242.4849999999</v>
      </c>
      <c r="AE144" s="26">
        <f t="shared" si="431"/>
        <v>2206527.7716955421</v>
      </c>
      <c r="AF144" s="26">
        <f t="shared" si="431"/>
        <v>2254665.7398587046</v>
      </c>
      <c r="AG144" s="26">
        <f t="shared" si="431"/>
        <v>2521240.1579428092</v>
      </c>
      <c r="AH144" s="26">
        <f t="shared" si="431"/>
        <v>2629476.1929133725</v>
      </c>
      <c r="AI144" s="26">
        <f t="shared" si="431"/>
        <v>2583207.9908942631</v>
      </c>
      <c r="AJ144" s="26">
        <f t="shared" si="431"/>
        <v>2612237.8855729015</v>
      </c>
      <c r="AK144" s="26">
        <f t="shared" si="431"/>
        <v>2563541.2447434822</v>
      </c>
      <c r="AL144" s="26">
        <f t="shared" si="431"/>
        <v>0</v>
      </c>
      <c r="AN144" s="110">
        <f>SUM(AN145:AN146)</f>
        <v>0</v>
      </c>
      <c r="AO144" s="110">
        <f t="shared" ref="AO144:AQ144" si="432">SUM(AO145:AO146)</f>
        <v>0</v>
      </c>
      <c r="AP144" s="110">
        <f t="shared" si="432"/>
        <v>1034696.8189999999</v>
      </c>
      <c r="AQ144" s="110">
        <f t="shared" si="432"/>
        <v>4234236.2170000002</v>
      </c>
      <c r="AS144" s="110">
        <f>SUM(AS145:AS146)</f>
        <v>5538391.9624020187</v>
      </c>
      <c r="AT144" s="110">
        <f t="shared" ref="AT144" si="433">SUM(AT145:AT146)</f>
        <v>6740435.9965542471</v>
      </c>
      <c r="AU144" s="110">
        <f t="shared" ref="AU144" si="434">SUM(AU145:AU146)</f>
        <v>7733924.3417504448</v>
      </c>
      <c r="AV144" s="110">
        <f t="shared" ref="AV144" si="435">SUM(AV145:AV146)</f>
        <v>5175779.1303163832</v>
      </c>
      <c r="AX144" s="110">
        <f t="shared" ref="AX144" si="436">SUM(AX145:AX146)</f>
        <v>5268933.0359999994</v>
      </c>
      <c r="AY144" s="110">
        <f t="shared" ref="AY144" si="437">SUM(AY145:AY146)</f>
        <v>25188531.431023091</v>
      </c>
    </row>
    <row r="145" spans="2:51" x14ac:dyDescent="0.25">
      <c r="B145" s="1" t="s">
        <v>1</v>
      </c>
      <c r="C145" s="25">
        <f>AIRTEL!C41</f>
        <v>0</v>
      </c>
      <c r="D145" s="25">
        <f>AIRTEL!D41</f>
        <v>0</v>
      </c>
      <c r="E145" s="25">
        <f>AIRTEL!E41</f>
        <v>0</v>
      </c>
      <c r="F145" s="25">
        <f>AIRTEL!F41</f>
        <v>0</v>
      </c>
      <c r="G145" s="25">
        <f>AIRTEL!G41</f>
        <v>0</v>
      </c>
      <c r="H145" s="25">
        <f>AIRTEL!H41</f>
        <v>0</v>
      </c>
      <c r="I145" s="25">
        <f>AIRTEL!I41</f>
        <v>0</v>
      </c>
      <c r="J145" s="25">
        <f>AIRTEL!J41</f>
        <v>0</v>
      </c>
      <c r="K145" s="25">
        <f>AIRTEL!K41</f>
        <v>0</v>
      </c>
      <c r="L145" s="25">
        <f>AIRTEL!L41</f>
        <v>0</v>
      </c>
      <c r="M145" s="25">
        <f>AIRTEL!M41</f>
        <v>0</v>
      </c>
      <c r="N145" s="25">
        <f>AIRTEL!N41</f>
        <v>0</v>
      </c>
      <c r="O145" s="25">
        <f>AIRTEL!O41</f>
        <v>0</v>
      </c>
      <c r="P145" s="25">
        <f>AIRTEL!P41</f>
        <v>0</v>
      </c>
      <c r="Q145" s="25">
        <f>AIRTEL!Q41</f>
        <v>0</v>
      </c>
      <c r="R145" s="25">
        <f>AIRTEL!R41</f>
        <v>0</v>
      </c>
      <c r="S145" s="25">
        <f>AIRTEL!S41</f>
        <v>0</v>
      </c>
      <c r="T145" s="25">
        <f>AIRTEL!T41</f>
        <v>0</v>
      </c>
      <c r="U145" s="25">
        <f>AIRTEL!U41</f>
        <v>0</v>
      </c>
      <c r="V145" s="25">
        <f>AIRTEL!V41</f>
        <v>0</v>
      </c>
      <c r="W145" s="12">
        <f>AIRTEL!W41</f>
        <v>272076.59899999999</v>
      </c>
      <c r="X145" s="12">
        <f>AIRTEL!X41</f>
        <v>304707.95699999999</v>
      </c>
      <c r="Y145" s="12">
        <f>AIRTEL!Y41</f>
        <v>306365.40299999999</v>
      </c>
      <c r="Z145" s="12">
        <f>AIRTEL!Z41</f>
        <v>359671.66499999998</v>
      </c>
      <c r="AA145" s="12">
        <f>AIRTEL!AA41</f>
        <v>345673.76299999998</v>
      </c>
      <c r="AB145" s="12">
        <f>AIRTEL!AB41</f>
        <v>339876.48599999998</v>
      </c>
      <c r="AC145" s="12">
        <f>AIRTEL!AC41</f>
        <v>409233.70600000001</v>
      </c>
      <c r="AD145" s="12">
        <f>AIRTEL!AD41</f>
        <v>438013.12</v>
      </c>
      <c r="AE145" s="12">
        <f>AIRTEL!AE41</f>
        <v>491182.114</v>
      </c>
      <c r="AF145" s="12">
        <f>AIRTEL!AF41</f>
        <v>556298.62800000003</v>
      </c>
      <c r="AG145" s="12">
        <f>AIRTEL!AG41</f>
        <v>654265.946</v>
      </c>
      <c r="AH145" s="12">
        <f>AIRTEL!AH41</f>
        <v>697686.16599999997</v>
      </c>
      <c r="AI145" s="12">
        <f>AIRTEL!AI41</f>
        <v>708700.51906920003</v>
      </c>
      <c r="AJ145" s="12">
        <f>AIRTEL!AJ41</f>
        <v>716511.18162000005</v>
      </c>
      <c r="AK145" s="12">
        <f>AIRTEL!AK41</f>
        <v>748277</v>
      </c>
      <c r="AL145" s="12">
        <f>AIRTEL!AL41</f>
        <v>0</v>
      </c>
      <c r="AN145" s="108">
        <f>AIRTEL!AN41</f>
        <v>0</v>
      </c>
      <c r="AO145" s="108">
        <f>AIRTEL!AO41</f>
        <v>0</v>
      </c>
      <c r="AP145" s="108">
        <f>AIRTEL!AP41</f>
        <v>272076.59899999999</v>
      </c>
      <c r="AQ145" s="108">
        <f>AIRTEL!AQ41</f>
        <v>970745.02499999991</v>
      </c>
      <c r="AS145" s="108">
        <f>AIRTEL!AS41</f>
        <v>1094783.9550000001</v>
      </c>
      <c r="AT145" s="108">
        <f>AIRTEL!AT41</f>
        <v>1485493.862</v>
      </c>
      <c r="AU145" s="108">
        <f>AIRTEL!AU41</f>
        <v>2060652.6310692001</v>
      </c>
      <c r="AV145" s="108">
        <f>AIRTEL!AV41</f>
        <v>1464788.1816199999</v>
      </c>
      <c r="AX145" s="108">
        <f>AIRTEL!AX41</f>
        <v>1242821.6239999998</v>
      </c>
      <c r="AY145" s="108">
        <f>AIRTEL!AY41</f>
        <v>6105718.6296891998</v>
      </c>
    </row>
    <row r="146" spans="2:51" x14ac:dyDescent="0.25">
      <c r="B146" s="1" t="s">
        <v>0</v>
      </c>
      <c r="C146" s="25">
        <f>MTN!C41</f>
        <v>0</v>
      </c>
      <c r="D146" s="25">
        <f>MTN!D41</f>
        <v>0</v>
      </c>
      <c r="E146" s="25">
        <f>MTN!E41</f>
        <v>0</v>
      </c>
      <c r="F146" s="25">
        <f>MTN!F41</f>
        <v>0</v>
      </c>
      <c r="G146" s="25">
        <f>MTN!G41</f>
        <v>0</v>
      </c>
      <c r="H146" s="25">
        <f>MTN!H41</f>
        <v>0</v>
      </c>
      <c r="I146" s="25">
        <f>MTN!I41</f>
        <v>0</v>
      </c>
      <c r="J146" s="25">
        <f>MTN!J41</f>
        <v>0</v>
      </c>
      <c r="K146" s="25">
        <f>MTN!K41</f>
        <v>0</v>
      </c>
      <c r="L146" s="25">
        <f>MTN!L41</f>
        <v>0</v>
      </c>
      <c r="M146" s="25">
        <f>MTN!M41</f>
        <v>0</v>
      </c>
      <c r="N146" s="25">
        <f>MTN!N41</f>
        <v>0</v>
      </c>
      <c r="O146" s="25">
        <f>MTN!O41</f>
        <v>0</v>
      </c>
      <c r="P146" s="25">
        <f>MTN!P41</f>
        <v>0</v>
      </c>
      <c r="Q146" s="25">
        <f>MTN!Q41</f>
        <v>0</v>
      </c>
      <c r="R146" s="25">
        <f>MTN!R41</f>
        <v>0</v>
      </c>
      <c r="S146" s="25">
        <f>MTN!S41</f>
        <v>0</v>
      </c>
      <c r="T146" s="25">
        <f>MTN!T41</f>
        <v>0</v>
      </c>
      <c r="U146" s="25">
        <f>MTN!U41</f>
        <v>0</v>
      </c>
      <c r="V146" s="25">
        <f>MTN!V41</f>
        <v>0</v>
      </c>
      <c r="W146" s="12">
        <f>MTN!W41</f>
        <v>762620.22</v>
      </c>
      <c r="X146" s="12">
        <f>MTN!X41</f>
        <v>904670.22199999995</v>
      </c>
      <c r="Y146" s="12">
        <f>MTN!Y41</f>
        <v>978528.67299999995</v>
      </c>
      <c r="Z146" s="12">
        <f>MTN!Z41</f>
        <v>1380292.297</v>
      </c>
      <c r="AA146" s="12">
        <f>MTN!AA41</f>
        <v>1458271.868</v>
      </c>
      <c r="AB146" s="12">
        <f>MTN!AB41</f>
        <v>1468166.041</v>
      </c>
      <c r="AC146" s="12">
        <f>MTN!AC41</f>
        <v>1517170.0984020187</v>
      </c>
      <c r="AD146" s="12">
        <f>MTN!AD41</f>
        <v>1841229.365</v>
      </c>
      <c r="AE146" s="12">
        <f>MTN!AE41</f>
        <v>1715345.6576955423</v>
      </c>
      <c r="AF146" s="12">
        <f>MTN!AF41</f>
        <v>1698367.1118587048</v>
      </c>
      <c r="AG146" s="12">
        <f>MTN!AG41</f>
        <v>1866974.2119428092</v>
      </c>
      <c r="AH146" s="12">
        <f>MTN!AH41</f>
        <v>1931790.0269133726</v>
      </c>
      <c r="AI146" s="12">
        <f>MTN!AI41</f>
        <v>1874507.471825063</v>
      </c>
      <c r="AJ146" s="12">
        <f>MTN!AJ41</f>
        <v>1895726.7039529015</v>
      </c>
      <c r="AK146" s="12">
        <f>MTN!AK41</f>
        <v>1815264.244743482</v>
      </c>
      <c r="AL146" s="12">
        <f>MTN!AL41</f>
        <v>0</v>
      </c>
      <c r="AN146" s="108">
        <f>MTN!AN41</f>
        <v>0</v>
      </c>
      <c r="AO146" s="108">
        <f>MTN!AO41</f>
        <v>0</v>
      </c>
      <c r="AP146" s="108">
        <f>MTN!AP41</f>
        <v>762620.22</v>
      </c>
      <c r="AQ146" s="108">
        <f>MTN!AQ41</f>
        <v>3263491.1919999998</v>
      </c>
      <c r="AS146" s="108">
        <f>MTN!AS41</f>
        <v>4443608.0074020186</v>
      </c>
      <c r="AT146" s="108">
        <f>MTN!AT41</f>
        <v>5254942.1345542474</v>
      </c>
      <c r="AU146" s="108">
        <f>MTN!AU41</f>
        <v>5673271.7106812447</v>
      </c>
      <c r="AV146" s="108">
        <f>MTN!AV41</f>
        <v>3710990.9486963833</v>
      </c>
      <c r="AX146" s="108">
        <f>MTN!AX41</f>
        <v>4026111.4119999995</v>
      </c>
      <c r="AY146" s="108">
        <f>MTN!AY41</f>
        <v>19082812.801333893</v>
      </c>
    </row>
    <row r="147" spans="2:51" x14ac:dyDescent="0.25">
      <c r="B147" s="24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</row>
    <row r="148" spans="2:51" x14ac:dyDescent="0.25">
      <c r="B148" s="3" t="s">
        <v>57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</row>
    <row r="149" spans="2:51" x14ac:dyDescent="0.25">
      <c r="B149" s="1" t="str">
        <f>B145</f>
        <v>AIRTEL</v>
      </c>
      <c r="C149" s="21">
        <f>IF(ISERROR(C145/C$144),0,C145/C$144)</f>
        <v>0</v>
      </c>
      <c r="D149" s="21">
        <f t="shared" ref="D149:AL149" si="438">IF(ISERROR(D145/D$144),0,D145/D$144)</f>
        <v>0</v>
      </c>
      <c r="E149" s="21">
        <f t="shared" si="438"/>
        <v>0</v>
      </c>
      <c r="F149" s="21">
        <f t="shared" si="438"/>
        <v>0</v>
      </c>
      <c r="G149" s="21">
        <f t="shared" si="438"/>
        <v>0</v>
      </c>
      <c r="H149" s="21">
        <f t="shared" si="438"/>
        <v>0</v>
      </c>
      <c r="I149" s="21">
        <f t="shared" si="438"/>
        <v>0</v>
      </c>
      <c r="J149" s="21">
        <f t="shared" si="438"/>
        <v>0</v>
      </c>
      <c r="K149" s="21">
        <f t="shared" si="438"/>
        <v>0</v>
      </c>
      <c r="L149" s="21">
        <f t="shared" si="438"/>
        <v>0</v>
      </c>
      <c r="M149" s="21">
        <f t="shared" si="438"/>
        <v>0</v>
      </c>
      <c r="N149" s="21">
        <f t="shared" si="438"/>
        <v>0</v>
      </c>
      <c r="O149" s="21">
        <f t="shared" si="438"/>
        <v>0</v>
      </c>
      <c r="P149" s="21">
        <f t="shared" si="438"/>
        <v>0</v>
      </c>
      <c r="Q149" s="21">
        <f t="shared" si="438"/>
        <v>0</v>
      </c>
      <c r="R149" s="21">
        <f t="shared" si="438"/>
        <v>0</v>
      </c>
      <c r="S149" s="21">
        <f t="shared" si="438"/>
        <v>0</v>
      </c>
      <c r="T149" s="21">
        <f t="shared" si="438"/>
        <v>0</v>
      </c>
      <c r="U149" s="21">
        <f t="shared" si="438"/>
        <v>0</v>
      </c>
      <c r="V149" s="21">
        <f t="shared" si="438"/>
        <v>0</v>
      </c>
      <c r="W149" s="21">
        <f t="shared" si="438"/>
        <v>0.2629529674817721</v>
      </c>
      <c r="X149" s="21">
        <f t="shared" si="438"/>
        <v>0.25195423755037011</v>
      </c>
      <c r="Y149" s="21">
        <f t="shared" si="438"/>
        <v>0.23843631060526427</v>
      </c>
      <c r="Z149" s="21">
        <f t="shared" si="438"/>
        <v>0.20671213476546704</v>
      </c>
      <c r="AA149" s="21">
        <f t="shared" si="438"/>
        <v>0.19162094303716848</v>
      </c>
      <c r="AB149" s="21">
        <f t="shared" si="438"/>
        <v>0.18798036048628849</v>
      </c>
      <c r="AC149" s="21">
        <f t="shared" si="438"/>
        <v>0.21243402087602895</v>
      </c>
      <c r="AD149" s="21">
        <f t="shared" si="438"/>
        <v>0.19217486637890571</v>
      </c>
      <c r="AE149" s="21">
        <f t="shared" si="438"/>
        <v>0.22260409331832945</v>
      </c>
      <c r="AF149" s="21">
        <f t="shared" si="438"/>
        <v>0.24673219544945146</v>
      </c>
      <c r="AG149" s="21">
        <f t="shared" si="438"/>
        <v>0.25950163610508425</v>
      </c>
      <c r="AH149" s="21">
        <f t="shared" si="438"/>
        <v>0.26533275634147757</v>
      </c>
      <c r="AI149" s="21">
        <f t="shared" si="438"/>
        <v>0.27434899611930197</v>
      </c>
      <c r="AJ149" s="21">
        <f t="shared" si="438"/>
        <v>0.27429017302643505</v>
      </c>
      <c r="AK149" s="21">
        <f t="shared" si="438"/>
        <v>0.29189192939038339</v>
      </c>
      <c r="AL149" s="21">
        <f t="shared" si="438"/>
        <v>0</v>
      </c>
      <c r="AN149" s="21">
        <f>IF(ISERROR(AN145/AN$144),0,AN145/AN$144)</f>
        <v>0</v>
      </c>
      <c r="AO149" s="21">
        <f t="shared" ref="AO149:AQ149" si="439">IF(ISERROR(AO145/AO$144),0,AO145/AO$144)</f>
        <v>0</v>
      </c>
      <c r="AP149" s="21">
        <f t="shared" si="439"/>
        <v>0.2629529674817721</v>
      </c>
      <c r="AQ149" s="21">
        <f t="shared" si="439"/>
        <v>0.22926095173967001</v>
      </c>
      <c r="AS149" s="21">
        <f>IF(ISERROR(AS145/AS$144),0,AS145/AS$144)</f>
        <v>0.19767180842960574</v>
      </c>
      <c r="AT149" s="21">
        <f t="shared" ref="AT149:AV149" si="440">IF(ISERROR(AT145/AT$144),0,AT145/AT$144)</f>
        <v>0.22038542651534615</v>
      </c>
      <c r="AU149" s="21">
        <f t="shared" si="440"/>
        <v>0.2664433397602653</v>
      </c>
      <c r="AV149" s="21">
        <f t="shared" si="440"/>
        <v>0.28300824759700688</v>
      </c>
      <c r="AX149" s="21">
        <f t="shared" ref="AX149:AY149" si="441">IF(ISERROR(AX145/AX$144),0,AX145/AX$144)</f>
        <v>0.23587728587712498</v>
      </c>
      <c r="AY149" s="21">
        <f t="shared" si="441"/>
        <v>0.24240073886043154</v>
      </c>
    </row>
    <row r="150" spans="2:51" x14ac:dyDescent="0.25">
      <c r="B150" s="1" t="str">
        <f>B146</f>
        <v>MTN</v>
      </c>
      <c r="C150" s="21">
        <f>IF(ISERROR(C146/C$144),0,C146/C$144)</f>
        <v>0</v>
      </c>
      <c r="D150" s="21">
        <f t="shared" ref="D150:AL150" si="442">IF(ISERROR(D146/D$144),0,D146/D$144)</f>
        <v>0</v>
      </c>
      <c r="E150" s="21">
        <f t="shared" si="442"/>
        <v>0</v>
      </c>
      <c r="F150" s="21">
        <f t="shared" si="442"/>
        <v>0</v>
      </c>
      <c r="G150" s="21">
        <f t="shared" si="442"/>
        <v>0</v>
      </c>
      <c r="H150" s="21">
        <f t="shared" si="442"/>
        <v>0</v>
      </c>
      <c r="I150" s="21">
        <f t="shared" si="442"/>
        <v>0</v>
      </c>
      <c r="J150" s="21">
        <f t="shared" si="442"/>
        <v>0</v>
      </c>
      <c r="K150" s="21">
        <f t="shared" si="442"/>
        <v>0</v>
      </c>
      <c r="L150" s="21">
        <f t="shared" si="442"/>
        <v>0</v>
      </c>
      <c r="M150" s="21">
        <f t="shared" si="442"/>
        <v>0</v>
      </c>
      <c r="N150" s="21">
        <f t="shared" si="442"/>
        <v>0</v>
      </c>
      <c r="O150" s="21">
        <f t="shared" si="442"/>
        <v>0</v>
      </c>
      <c r="P150" s="21">
        <f t="shared" si="442"/>
        <v>0</v>
      </c>
      <c r="Q150" s="21">
        <f t="shared" si="442"/>
        <v>0</v>
      </c>
      <c r="R150" s="21">
        <f t="shared" si="442"/>
        <v>0</v>
      </c>
      <c r="S150" s="21">
        <f t="shared" si="442"/>
        <v>0</v>
      </c>
      <c r="T150" s="21">
        <f t="shared" si="442"/>
        <v>0</v>
      </c>
      <c r="U150" s="21">
        <f t="shared" si="442"/>
        <v>0</v>
      </c>
      <c r="V150" s="21">
        <f t="shared" si="442"/>
        <v>0</v>
      </c>
      <c r="W150" s="21">
        <f t="shared" si="442"/>
        <v>0.73704703251822801</v>
      </c>
      <c r="X150" s="21">
        <f t="shared" si="442"/>
        <v>0.74804576244962984</v>
      </c>
      <c r="Y150" s="21">
        <f t="shared" si="442"/>
        <v>0.76156368939473584</v>
      </c>
      <c r="Z150" s="21">
        <f t="shared" si="442"/>
        <v>0.79328786523453287</v>
      </c>
      <c r="AA150" s="21">
        <f t="shared" si="442"/>
        <v>0.80837905696283152</v>
      </c>
      <c r="AB150" s="21">
        <f t="shared" si="442"/>
        <v>0.81201963951371148</v>
      </c>
      <c r="AC150" s="21">
        <f t="shared" si="442"/>
        <v>0.78756597912397108</v>
      </c>
      <c r="AD150" s="21">
        <f t="shared" si="442"/>
        <v>0.80782513362109432</v>
      </c>
      <c r="AE150" s="21">
        <f t="shared" si="442"/>
        <v>0.77739590668167058</v>
      </c>
      <c r="AF150" s="21">
        <f t="shared" si="442"/>
        <v>0.75326780455054865</v>
      </c>
      <c r="AG150" s="21">
        <f t="shared" si="442"/>
        <v>0.74049836389491575</v>
      </c>
      <c r="AH150" s="21">
        <f t="shared" si="442"/>
        <v>0.73466724365852243</v>
      </c>
      <c r="AI150" s="21">
        <f t="shared" si="442"/>
        <v>0.72565100388069803</v>
      </c>
      <c r="AJ150" s="21">
        <f t="shared" si="442"/>
        <v>0.72570982697356501</v>
      </c>
      <c r="AK150" s="21">
        <f t="shared" si="442"/>
        <v>0.70810807060961656</v>
      </c>
      <c r="AL150" s="21">
        <f t="shared" si="442"/>
        <v>0</v>
      </c>
      <c r="AN150" s="21">
        <f>IF(ISERROR(AN146/AN$144),0,AN146/AN$144)</f>
        <v>0</v>
      </c>
      <c r="AO150" s="21">
        <f t="shared" ref="AO150:AQ150" si="443">IF(ISERROR(AO146/AO$144),0,AO146/AO$144)</f>
        <v>0</v>
      </c>
      <c r="AP150" s="21">
        <f t="shared" si="443"/>
        <v>0.73704703251822801</v>
      </c>
      <c r="AQ150" s="21">
        <f t="shared" si="443"/>
        <v>0.77073904826032991</v>
      </c>
      <c r="AS150" s="21">
        <f>IF(ISERROR(AS146/AS$144),0,AS146/AS$144)</f>
        <v>0.80232819157039426</v>
      </c>
      <c r="AT150" s="21">
        <f t="shared" ref="AT150:AV150" si="444">IF(ISERROR(AT146/AT$144),0,AT146/AT$144)</f>
        <v>0.77961457348465391</v>
      </c>
      <c r="AU150" s="21">
        <f t="shared" si="444"/>
        <v>0.73355666023973465</v>
      </c>
      <c r="AV150" s="21">
        <f t="shared" si="444"/>
        <v>0.71699175240299307</v>
      </c>
      <c r="AX150" s="21">
        <f t="shared" ref="AX150:AY150" si="445">IF(ISERROR(AX146/AX$144),0,AX146/AX$144)</f>
        <v>0.76412271412287502</v>
      </c>
      <c r="AY150" s="21">
        <f t="shared" si="445"/>
        <v>0.75759926113956855</v>
      </c>
    </row>
    <row r="151" spans="2:51" x14ac:dyDescent="0.25">
      <c r="B151" s="24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</row>
    <row r="152" spans="2:51" x14ac:dyDescent="0.25">
      <c r="B152" s="23" t="s">
        <v>61</v>
      </c>
      <c r="C152" s="26">
        <f>C153+C154</f>
        <v>0</v>
      </c>
      <c r="D152" s="26">
        <f t="shared" ref="D152:W152" si="446">D153+D154</f>
        <v>0</v>
      </c>
      <c r="E152" s="26">
        <f t="shared" si="446"/>
        <v>0</v>
      </c>
      <c r="F152" s="26">
        <f t="shared" si="446"/>
        <v>0</v>
      </c>
      <c r="G152" s="26">
        <f t="shared" si="446"/>
        <v>0</v>
      </c>
      <c r="H152" s="26">
        <f t="shared" si="446"/>
        <v>0</v>
      </c>
      <c r="I152" s="26">
        <f t="shared" si="446"/>
        <v>0</v>
      </c>
      <c r="J152" s="26">
        <f t="shared" si="446"/>
        <v>0</v>
      </c>
      <c r="K152" s="26">
        <f t="shared" si="446"/>
        <v>0</v>
      </c>
      <c r="L152" s="26">
        <f t="shared" si="446"/>
        <v>0</v>
      </c>
      <c r="M152" s="26">
        <f t="shared" si="446"/>
        <v>0</v>
      </c>
      <c r="N152" s="26">
        <f t="shared" si="446"/>
        <v>0</v>
      </c>
      <c r="O152" s="26">
        <f t="shared" si="446"/>
        <v>0</v>
      </c>
      <c r="P152" s="26">
        <f t="shared" si="446"/>
        <v>0</v>
      </c>
      <c r="Q152" s="26">
        <f t="shared" si="446"/>
        <v>0</v>
      </c>
      <c r="R152" s="26">
        <f t="shared" si="446"/>
        <v>0</v>
      </c>
      <c r="S152" s="26">
        <f t="shared" si="446"/>
        <v>0</v>
      </c>
      <c r="T152" s="26">
        <f t="shared" si="446"/>
        <v>0</v>
      </c>
      <c r="U152" s="26">
        <f t="shared" si="446"/>
        <v>0</v>
      </c>
      <c r="V152" s="26">
        <f t="shared" si="446"/>
        <v>0</v>
      </c>
      <c r="W152" s="14">
        <f t="shared" si="446"/>
        <v>1941.5</v>
      </c>
      <c r="X152" s="14">
        <f t="shared" ref="X152:Z152" si="447">X153+X154</f>
        <v>7751.95</v>
      </c>
      <c r="Y152" s="14">
        <f t="shared" si="447"/>
        <v>3889</v>
      </c>
      <c r="Z152" s="14">
        <f t="shared" si="447"/>
        <v>2401.3249999999998</v>
      </c>
      <c r="AA152" s="14">
        <f t="shared" ref="AA152:AL152" si="448">AA153+AA154</f>
        <v>399.01100000000002</v>
      </c>
      <c r="AB152" s="14">
        <f t="shared" si="448"/>
        <v>1123.5</v>
      </c>
      <c r="AC152" s="26">
        <f t="shared" si="448"/>
        <v>2161</v>
      </c>
      <c r="AD152" s="26">
        <f t="shared" si="448"/>
        <v>2583</v>
      </c>
      <c r="AE152" s="26">
        <f t="shared" si="448"/>
        <v>651</v>
      </c>
      <c r="AF152" s="26">
        <f t="shared" si="448"/>
        <v>0</v>
      </c>
      <c r="AG152" s="26">
        <f t="shared" si="448"/>
        <v>0</v>
      </c>
      <c r="AH152" s="26">
        <f t="shared" si="448"/>
        <v>53</v>
      </c>
      <c r="AI152" s="26">
        <f t="shared" si="448"/>
        <v>0</v>
      </c>
      <c r="AJ152" s="26">
        <f t="shared" si="448"/>
        <v>0</v>
      </c>
      <c r="AK152" s="26">
        <f t="shared" si="448"/>
        <v>0</v>
      </c>
      <c r="AL152" s="26">
        <f t="shared" si="448"/>
        <v>0</v>
      </c>
      <c r="AN152" s="110">
        <f>SUM(AN153:AN154)</f>
        <v>0</v>
      </c>
      <c r="AO152" s="110">
        <f t="shared" ref="AO152:AQ152" si="449">SUM(AO153:AO154)</f>
        <v>0</v>
      </c>
      <c r="AP152" s="110">
        <f t="shared" si="449"/>
        <v>1941.5</v>
      </c>
      <c r="AQ152" s="110">
        <f t="shared" si="449"/>
        <v>14042.275000000001</v>
      </c>
      <c r="AS152" s="110">
        <f>SUM(AS153:AS154)</f>
        <v>3683.511</v>
      </c>
      <c r="AT152" s="110">
        <f t="shared" ref="AT152" si="450">SUM(AT153:AT154)</f>
        <v>3234</v>
      </c>
      <c r="AU152" s="110">
        <f t="shared" ref="AU152" si="451">SUM(AU153:AU154)</f>
        <v>53</v>
      </c>
      <c r="AV152" s="110">
        <f t="shared" ref="AV152" si="452">SUM(AV153:AV154)</f>
        <v>0</v>
      </c>
      <c r="AX152" s="110">
        <f t="shared" ref="AX152" si="453">SUM(AX153:AX154)</f>
        <v>15983.775000000001</v>
      </c>
      <c r="AY152" s="110">
        <f t="shared" ref="AY152" si="454">SUM(AY153:AY154)</f>
        <v>6970.5110000000004</v>
      </c>
    </row>
    <row r="153" spans="2:51" x14ac:dyDescent="0.25">
      <c r="B153" s="1" t="s">
        <v>1</v>
      </c>
      <c r="C153" s="25">
        <f>AIRTEL!C42</f>
        <v>0</v>
      </c>
      <c r="D153" s="25">
        <f>AIRTEL!D42</f>
        <v>0</v>
      </c>
      <c r="E153" s="25">
        <f>AIRTEL!E42</f>
        <v>0</v>
      </c>
      <c r="F153" s="25">
        <f>AIRTEL!F42</f>
        <v>0</v>
      </c>
      <c r="G153" s="25">
        <f>AIRTEL!G42</f>
        <v>0</v>
      </c>
      <c r="H153" s="25">
        <f>AIRTEL!H42</f>
        <v>0</v>
      </c>
      <c r="I153" s="25">
        <f>AIRTEL!I42</f>
        <v>0</v>
      </c>
      <c r="J153" s="25">
        <f>AIRTEL!J42</f>
        <v>0</v>
      </c>
      <c r="K153" s="25">
        <f>AIRTEL!K42</f>
        <v>0</v>
      </c>
      <c r="L153" s="25">
        <f>AIRTEL!L42</f>
        <v>0</v>
      </c>
      <c r="M153" s="25">
        <f>AIRTEL!M42</f>
        <v>0</v>
      </c>
      <c r="N153" s="25">
        <f>AIRTEL!N42</f>
        <v>0</v>
      </c>
      <c r="O153" s="25">
        <f>AIRTEL!O42</f>
        <v>0</v>
      </c>
      <c r="P153" s="25">
        <f>AIRTEL!P42</f>
        <v>0</v>
      </c>
      <c r="Q153" s="25">
        <f>AIRTEL!Q42</f>
        <v>0</v>
      </c>
      <c r="R153" s="25">
        <f>AIRTEL!R42</f>
        <v>0</v>
      </c>
      <c r="S153" s="25">
        <f>AIRTEL!S42</f>
        <v>0</v>
      </c>
      <c r="T153" s="25">
        <f>AIRTEL!T42</f>
        <v>0</v>
      </c>
      <c r="U153" s="25">
        <f>AIRTEL!U42</f>
        <v>0</v>
      </c>
      <c r="V153" s="25">
        <f>AIRTEL!V42</f>
        <v>0</v>
      </c>
      <c r="W153" s="12">
        <f>AIRTEL!W42</f>
        <v>1941.5</v>
      </c>
      <c r="X153" s="12">
        <f>AIRTEL!X42</f>
        <v>7751.95</v>
      </c>
      <c r="Y153" s="12">
        <f>AIRTEL!Y42</f>
        <v>3889</v>
      </c>
      <c r="Z153" s="12">
        <f>AIRTEL!Z42</f>
        <v>2401.3249999999998</v>
      </c>
      <c r="AA153" s="12">
        <f>AIRTEL!AA42</f>
        <v>399.01100000000002</v>
      </c>
      <c r="AB153" s="12">
        <f>AIRTEL!AB42</f>
        <v>1123.5</v>
      </c>
      <c r="AC153" s="12">
        <f>AIRTEL!AC42</f>
        <v>2161</v>
      </c>
      <c r="AD153" s="12">
        <f>AIRTEL!AD42</f>
        <v>2583</v>
      </c>
      <c r="AE153" s="12">
        <f>AIRTEL!AE42</f>
        <v>651</v>
      </c>
      <c r="AF153" s="12">
        <f>AIRTEL!AF42</f>
        <v>0</v>
      </c>
      <c r="AG153" s="12">
        <f>AIRTEL!AG42</f>
        <v>0</v>
      </c>
      <c r="AH153" s="12">
        <f>AIRTEL!AH42</f>
        <v>53</v>
      </c>
      <c r="AI153" s="12">
        <f>AIRTEL!AI42</f>
        <v>0</v>
      </c>
      <c r="AJ153" s="12">
        <f>AIRTEL!AJ42</f>
        <v>0</v>
      </c>
      <c r="AK153" s="12">
        <f>AIRTEL!AK42</f>
        <v>0</v>
      </c>
      <c r="AL153" s="12">
        <f>AIRTEL!AL42</f>
        <v>0</v>
      </c>
      <c r="AN153" s="108">
        <f>AIRTEL!AN42</f>
        <v>0</v>
      </c>
      <c r="AO153" s="108">
        <f>AIRTEL!AO42</f>
        <v>0</v>
      </c>
      <c r="AP153" s="108">
        <f>AIRTEL!AP42</f>
        <v>1941.5</v>
      </c>
      <c r="AQ153" s="108">
        <f>AIRTEL!AQ42</f>
        <v>14042.275000000001</v>
      </c>
      <c r="AS153" s="108">
        <f>AIRTEL!AS42</f>
        <v>3683.511</v>
      </c>
      <c r="AT153" s="108">
        <f>AIRTEL!AT42</f>
        <v>3234</v>
      </c>
      <c r="AU153" s="108">
        <f>AIRTEL!AU42</f>
        <v>53</v>
      </c>
      <c r="AV153" s="108">
        <f>AIRTEL!AV42</f>
        <v>0</v>
      </c>
      <c r="AX153" s="108">
        <f>AIRTEL!AX42</f>
        <v>15983.775000000001</v>
      </c>
      <c r="AY153" s="108">
        <f>AIRTEL!AY42</f>
        <v>6970.5110000000004</v>
      </c>
    </row>
    <row r="154" spans="2:51" x14ac:dyDescent="0.25">
      <c r="B154" s="1" t="s">
        <v>0</v>
      </c>
      <c r="C154" s="25">
        <f>MTN!C42</f>
        <v>0</v>
      </c>
      <c r="D154" s="25">
        <f>MTN!D42</f>
        <v>0</v>
      </c>
      <c r="E154" s="25">
        <f>MTN!E42</f>
        <v>0</v>
      </c>
      <c r="F154" s="25">
        <f>MTN!F42</f>
        <v>0</v>
      </c>
      <c r="G154" s="25">
        <f>MTN!G42</f>
        <v>0</v>
      </c>
      <c r="H154" s="25">
        <f>MTN!H42</f>
        <v>0</v>
      </c>
      <c r="I154" s="25">
        <f>MTN!I42</f>
        <v>0</v>
      </c>
      <c r="J154" s="25">
        <f>MTN!J42</f>
        <v>0</v>
      </c>
      <c r="K154" s="25">
        <f>MTN!K42</f>
        <v>0</v>
      </c>
      <c r="L154" s="25">
        <f>MTN!L42</f>
        <v>0</v>
      </c>
      <c r="M154" s="25">
        <f>MTN!M42</f>
        <v>0</v>
      </c>
      <c r="N154" s="25">
        <f>MTN!N42</f>
        <v>0</v>
      </c>
      <c r="O154" s="25">
        <f>MTN!O42</f>
        <v>0</v>
      </c>
      <c r="P154" s="25">
        <f>MTN!P42</f>
        <v>0</v>
      </c>
      <c r="Q154" s="25">
        <f>MTN!Q42</f>
        <v>0</v>
      </c>
      <c r="R154" s="25">
        <f>MTN!R42</f>
        <v>0</v>
      </c>
      <c r="S154" s="25">
        <f>MTN!S42</f>
        <v>0</v>
      </c>
      <c r="T154" s="25">
        <f>MTN!T42</f>
        <v>0</v>
      </c>
      <c r="U154" s="25">
        <f>MTN!U42</f>
        <v>0</v>
      </c>
      <c r="V154" s="25">
        <f>MTN!V42</f>
        <v>0</v>
      </c>
      <c r="W154" s="12">
        <f>MTN!W42</f>
        <v>0</v>
      </c>
      <c r="X154" s="12">
        <f>MTN!X42</f>
        <v>0</v>
      </c>
      <c r="Y154" s="12">
        <f>MTN!Y42</f>
        <v>0</v>
      </c>
      <c r="Z154" s="12">
        <f>MTN!Z42</f>
        <v>0</v>
      </c>
      <c r="AA154" s="12">
        <f>MTN!AA42</f>
        <v>0</v>
      </c>
      <c r="AB154" s="12">
        <f>MTN!AB42</f>
        <v>0</v>
      </c>
      <c r="AC154" s="12">
        <f>MTN!AC42</f>
        <v>0</v>
      </c>
      <c r="AD154" s="12">
        <f>MTN!AD42</f>
        <v>0</v>
      </c>
      <c r="AE154" s="12">
        <f>MTN!AE42</f>
        <v>0</v>
      </c>
      <c r="AF154" s="12">
        <f>MTN!AF42</f>
        <v>0</v>
      </c>
      <c r="AG154" s="12">
        <f>MTN!AG42</f>
        <v>0</v>
      </c>
      <c r="AH154" s="12">
        <f>MTN!AH42</f>
        <v>0</v>
      </c>
      <c r="AI154" s="12">
        <f>MTN!AI42</f>
        <v>0</v>
      </c>
      <c r="AJ154" s="12">
        <f>MTN!AJ42</f>
        <v>0</v>
      </c>
      <c r="AK154" s="12">
        <f>MTN!AK42</f>
        <v>0</v>
      </c>
      <c r="AL154" s="12">
        <f>MTN!AL42</f>
        <v>0</v>
      </c>
      <c r="AN154" s="108">
        <f>MTN!AN42</f>
        <v>0</v>
      </c>
      <c r="AO154" s="108">
        <f>MTN!AO42</f>
        <v>0</v>
      </c>
      <c r="AP154" s="108">
        <f>MTN!AP42</f>
        <v>0</v>
      </c>
      <c r="AQ154" s="108">
        <f>MTN!AQ42</f>
        <v>0</v>
      </c>
      <c r="AS154" s="108">
        <f>MTN!AS42</f>
        <v>0</v>
      </c>
      <c r="AT154" s="108">
        <f>MTN!AT42</f>
        <v>0</v>
      </c>
      <c r="AU154" s="108">
        <f>MTN!AU42</f>
        <v>0</v>
      </c>
      <c r="AV154" s="108">
        <f>MTN!AV42</f>
        <v>0</v>
      </c>
      <c r="AX154" s="108">
        <f>MTN!AX42</f>
        <v>0</v>
      </c>
      <c r="AY154" s="108">
        <f>MTN!AY42</f>
        <v>0</v>
      </c>
    </row>
    <row r="155" spans="2:51" x14ac:dyDescent="0.25">
      <c r="B155" s="24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</row>
    <row r="156" spans="2:51" x14ac:dyDescent="0.25">
      <c r="B156" s="3" t="s">
        <v>58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</row>
    <row r="157" spans="2:51" x14ac:dyDescent="0.25">
      <c r="B157" s="1" t="str">
        <f>B153</f>
        <v>AIRTEL</v>
      </c>
      <c r="C157" s="25">
        <f>IF(ISERROR(C153/C$120),0,C153/C$120)</f>
        <v>0</v>
      </c>
      <c r="D157" s="25">
        <f t="shared" ref="D157:V157" si="455">IF(ISERROR(D153/D$120),0,D153/D$120)</f>
        <v>0</v>
      </c>
      <c r="E157" s="25">
        <f t="shared" si="455"/>
        <v>0</v>
      </c>
      <c r="F157" s="25">
        <f t="shared" si="455"/>
        <v>0</v>
      </c>
      <c r="G157" s="25">
        <f t="shared" si="455"/>
        <v>0</v>
      </c>
      <c r="H157" s="25">
        <f t="shared" si="455"/>
        <v>0</v>
      </c>
      <c r="I157" s="25">
        <f t="shared" si="455"/>
        <v>0</v>
      </c>
      <c r="J157" s="25">
        <f t="shared" si="455"/>
        <v>0</v>
      </c>
      <c r="K157" s="25">
        <f t="shared" si="455"/>
        <v>0</v>
      </c>
      <c r="L157" s="25">
        <f t="shared" si="455"/>
        <v>0</v>
      </c>
      <c r="M157" s="25">
        <f t="shared" si="455"/>
        <v>0</v>
      </c>
      <c r="N157" s="25">
        <f t="shared" si="455"/>
        <v>0</v>
      </c>
      <c r="O157" s="25">
        <f t="shared" si="455"/>
        <v>0</v>
      </c>
      <c r="P157" s="25">
        <f t="shared" si="455"/>
        <v>0</v>
      </c>
      <c r="Q157" s="25">
        <f t="shared" si="455"/>
        <v>0</v>
      </c>
      <c r="R157" s="25">
        <f t="shared" si="455"/>
        <v>0</v>
      </c>
      <c r="S157" s="25">
        <f t="shared" si="455"/>
        <v>0</v>
      </c>
      <c r="T157" s="25">
        <f t="shared" si="455"/>
        <v>0</v>
      </c>
      <c r="U157" s="25">
        <f t="shared" si="455"/>
        <v>0</v>
      </c>
      <c r="V157" s="25">
        <f t="shared" si="455"/>
        <v>0</v>
      </c>
      <c r="W157" s="21">
        <f>IF(ISERROR(W153/W$152),0,W153/W$152)</f>
        <v>1</v>
      </c>
      <c r="X157" s="21">
        <f t="shared" ref="X157:Z157" si="456">IF(ISERROR(X153/X$152),0,X153/X$152)</f>
        <v>1</v>
      </c>
      <c r="Y157" s="21">
        <f t="shared" si="456"/>
        <v>1</v>
      </c>
      <c r="Z157" s="21">
        <f t="shared" si="456"/>
        <v>1</v>
      </c>
      <c r="AA157" s="21">
        <f t="shared" ref="AA157:AL157" si="457">IF(ISERROR(AA153/AA$152),0,AA153/AA$152)</f>
        <v>1</v>
      </c>
      <c r="AB157" s="21">
        <f t="shared" si="457"/>
        <v>1</v>
      </c>
      <c r="AC157" s="21">
        <f t="shared" si="457"/>
        <v>1</v>
      </c>
      <c r="AD157" s="21">
        <f t="shared" si="457"/>
        <v>1</v>
      </c>
      <c r="AE157" s="21">
        <f t="shared" si="457"/>
        <v>1</v>
      </c>
      <c r="AF157" s="21">
        <f t="shared" si="457"/>
        <v>0</v>
      </c>
      <c r="AG157" s="21">
        <f t="shared" si="457"/>
        <v>0</v>
      </c>
      <c r="AH157" s="21">
        <f t="shared" si="457"/>
        <v>1</v>
      </c>
      <c r="AI157" s="21">
        <f t="shared" si="457"/>
        <v>0</v>
      </c>
      <c r="AJ157" s="21">
        <f t="shared" si="457"/>
        <v>0</v>
      </c>
      <c r="AK157" s="21">
        <f t="shared" si="457"/>
        <v>0</v>
      </c>
      <c r="AL157" s="21">
        <f t="shared" si="457"/>
        <v>0</v>
      </c>
      <c r="AN157" s="21">
        <f>IF(ISERROR(AN153/AN$152),0,AN153/AN$152)</f>
        <v>0</v>
      </c>
      <c r="AO157" s="21">
        <f t="shared" ref="AO157:AQ157" si="458">IF(ISERROR(AO153/AO$152),0,AO153/AO$152)</f>
        <v>0</v>
      </c>
      <c r="AP157" s="21">
        <f t="shared" si="458"/>
        <v>1</v>
      </c>
      <c r="AQ157" s="21">
        <f t="shared" si="458"/>
        <v>1</v>
      </c>
      <c r="AS157" s="21">
        <f>IF(ISERROR(AS153/AS$152),0,AS153/AS$152)</f>
        <v>1</v>
      </c>
      <c r="AT157" s="21">
        <f t="shared" ref="AT157:AV157" si="459">IF(ISERROR(AT153/AT$152),0,AT153/AT$152)</f>
        <v>1</v>
      </c>
      <c r="AU157" s="21">
        <f t="shared" si="459"/>
        <v>1</v>
      </c>
      <c r="AV157" s="21">
        <f t="shared" si="459"/>
        <v>0</v>
      </c>
      <c r="AX157" s="21">
        <f t="shared" ref="AX157:AY157" si="460">IF(ISERROR(AX153/AX$152),0,AX153/AX$152)</f>
        <v>1</v>
      </c>
      <c r="AY157" s="21">
        <f t="shared" si="460"/>
        <v>1</v>
      </c>
    </row>
    <row r="158" spans="2:51" x14ac:dyDescent="0.25">
      <c r="B158" s="1" t="str">
        <f>B154</f>
        <v>MTN</v>
      </c>
      <c r="C158" s="25">
        <f>IF(ISERROR(C154/C$120),0,C154/C$120)</f>
        <v>0</v>
      </c>
      <c r="D158" s="25">
        <f t="shared" ref="D158:V158" si="461">IF(ISERROR(D154/D$120),0,D154/D$120)</f>
        <v>0</v>
      </c>
      <c r="E158" s="25">
        <f t="shared" si="461"/>
        <v>0</v>
      </c>
      <c r="F158" s="25">
        <f t="shared" si="461"/>
        <v>0</v>
      </c>
      <c r="G158" s="25">
        <f t="shared" si="461"/>
        <v>0</v>
      </c>
      <c r="H158" s="25">
        <f t="shared" si="461"/>
        <v>0</v>
      </c>
      <c r="I158" s="25">
        <f t="shared" si="461"/>
        <v>0</v>
      </c>
      <c r="J158" s="25">
        <f t="shared" si="461"/>
        <v>0</v>
      </c>
      <c r="K158" s="25">
        <f t="shared" si="461"/>
        <v>0</v>
      </c>
      <c r="L158" s="25">
        <f t="shared" si="461"/>
        <v>0</v>
      </c>
      <c r="M158" s="25">
        <f t="shared" si="461"/>
        <v>0</v>
      </c>
      <c r="N158" s="25">
        <f t="shared" si="461"/>
        <v>0</v>
      </c>
      <c r="O158" s="25">
        <f t="shared" si="461"/>
        <v>0</v>
      </c>
      <c r="P158" s="25">
        <f t="shared" si="461"/>
        <v>0</v>
      </c>
      <c r="Q158" s="25">
        <f t="shared" si="461"/>
        <v>0</v>
      </c>
      <c r="R158" s="25">
        <f t="shared" si="461"/>
        <v>0</v>
      </c>
      <c r="S158" s="25">
        <f t="shared" si="461"/>
        <v>0</v>
      </c>
      <c r="T158" s="25">
        <f t="shared" si="461"/>
        <v>0</v>
      </c>
      <c r="U158" s="25">
        <f t="shared" si="461"/>
        <v>0</v>
      </c>
      <c r="V158" s="25">
        <f t="shared" si="461"/>
        <v>0</v>
      </c>
      <c r="W158" s="21">
        <f>IF(ISERROR(W154/W$152),0,W154/W$152)</f>
        <v>0</v>
      </c>
      <c r="X158" s="21">
        <f t="shared" ref="X158:Z158" si="462">IF(ISERROR(X154/X$152),0,X154/X$152)</f>
        <v>0</v>
      </c>
      <c r="Y158" s="21">
        <f t="shared" si="462"/>
        <v>0</v>
      </c>
      <c r="Z158" s="21">
        <f t="shared" si="462"/>
        <v>0</v>
      </c>
      <c r="AA158" s="21">
        <f t="shared" ref="AA158:AL158" si="463">IF(ISERROR(AA154/AA$152),0,AA154/AA$152)</f>
        <v>0</v>
      </c>
      <c r="AB158" s="21">
        <f t="shared" si="463"/>
        <v>0</v>
      </c>
      <c r="AC158" s="21">
        <f t="shared" si="463"/>
        <v>0</v>
      </c>
      <c r="AD158" s="21">
        <f t="shared" si="463"/>
        <v>0</v>
      </c>
      <c r="AE158" s="21">
        <f t="shared" si="463"/>
        <v>0</v>
      </c>
      <c r="AF158" s="21">
        <f t="shared" si="463"/>
        <v>0</v>
      </c>
      <c r="AG158" s="21">
        <f t="shared" si="463"/>
        <v>0</v>
      </c>
      <c r="AH158" s="21">
        <f t="shared" si="463"/>
        <v>0</v>
      </c>
      <c r="AI158" s="21">
        <f t="shared" si="463"/>
        <v>0</v>
      </c>
      <c r="AJ158" s="21">
        <f t="shared" si="463"/>
        <v>0</v>
      </c>
      <c r="AK158" s="21">
        <f t="shared" si="463"/>
        <v>0</v>
      </c>
      <c r="AL158" s="21">
        <f t="shared" si="463"/>
        <v>0</v>
      </c>
      <c r="AN158" s="21">
        <f>IF(ISERROR(AN154/AN$152),0,AN154/AN$152)</f>
        <v>0</v>
      </c>
      <c r="AO158" s="21">
        <f t="shared" ref="AO158:AQ158" si="464">IF(ISERROR(AO154/AO$152),0,AO154/AO$152)</f>
        <v>0</v>
      </c>
      <c r="AP158" s="21">
        <f t="shared" si="464"/>
        <v>0</v>
      </c>
      <c r="AQ158" s="21">
        <f t="shared" si="464"/>
        <v>0</v>
      </c>
      <c r="AS158" s="21">
        <f>IF(ISERROR(AS154/AS$152),0,AS154/AS$152)</f>
        <v>0</v>
      </c>
      <c r="AT158" s="21">
        <f t="shared" ref="AT158:AV158" si="465">IF(ISERROR(AT154/AT$152),0,AT154/AT$152)</f>
        <v>0</v>
      </c>
      <c r="AU158" s="21">
        <f t="shared" si="465"/>
        <v>0</v>
      </c>
      <c r="AV158" s="21">
        <f t="shared" si="465"/>
        <v>0</v>
      </c>
      <c r="AX158" s="21">
        <f t="shared" ref="AX158:AY158" si="466">IF(ISERROR(AX154/AX$152),0,AX154/AX$152)</f>
        <v>0</v>
      </c>
      <c r="AY158" s="21">
        <f t="shared" si="466"/>
        <v>0</v>
      </c>
    </row>
    <row r="159" spans="2:51" x14ac:dyDescent="0.25">
      <c r="B159" s="24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</row>
    <row r="160" spans="2:51" x14ac:dyDescent="0.25">
      <c r="B160" s="23" t="s">
        <v>60</v>
      </c>
      <c r="C160" s="26">
        <f>C161+C162</f>
        <v>0</v>
      </c>
      <c r="D160" s="26">
        <f t="shared" ref="D160:W160" si="467">D161+D162</f>
        <v>0</v>
      </c>
      <c r="E160" s="26">
        <f t="shared" si="467"/>
        <v>0</v>
      </c>
      <c r="F160" s="26">
        <f t="shared" si="467"/>
        <v>0</v>
      </c>
      <c r="G160" s="26">
        <f t="shared" si="467"/>
        <v>0</v>
      </c>
      <c r="H160" s="26">
        <f t="shared" si="467"/>
        <v>0</v>
      </c>
      <c r="I160" s="26">
        <f t="shared" si="467"/>
        <v>0</v>
      </c>
      <c r="J160" s="26">
        <f t="shared" si="467"/>
        <v>0</v>
      </c>
      <c r="K160" s="26">
        <f t="shared" si="467"/>
        <v>0</v>
      </c>
      <c r="L160" s="26">
        <f t="shared" si="467"/>
        <v>0</v>
      </c>
      <c r="M160" s="26">
        <f t="shared" si="467"/>
        <v>0</v>
      </c>
      <c r="N160" s="26">
        <f t="shared" si="467"/>
        <v>0</v>
      </c>
      <c r="O160" s="26">
        <f t="shared" si="467"/>
        <v>0</v>
      </c>
      <c r="P160" s="26">
        <f t="shared" si="467"/>
        <v>0</v>
      </c>
      <c r="Q160" s="26">
        <f t="shared" si="467"/>
        <v>0</v>
      </c>
      <c r="R160" s="26">
        <f t="shared" si="467"/>
        <v>0</v>
      </c>
      <c r="S160" s="26">
        <f t="shared" si="467"/>
        <v>0</v>
      </c>
      <c r="T160" s="26">
        <f t="shared" si="467"/>
        <v>0</v>
      </c>
      <c r="U160" s="26">
        <f t="shared" si="467"/>
        <v>0</v>
      </c>
      <c r="V160" s="26">
        <f t="shared" si="467"/>
        <v>0</v>
      </c>
      <c r="W160" s="14">
        <f t="shared" si="467"/>
        <v>2193422.2050000001</v>
      </c>
      <c r="X160" s="14">
        <f t="shared" ref="X160:Z160" si="468">X161+X162</f>
        <v>6222049.5990000004</v>
      </c>
      <c r="Y160" s="14">
        <f t="shared" si="468"/>
        <v>9228026.2660000008</v>
      </c>
      <c r="Z160" s="14">
        <f t="shared" si="468"/>
        <v>4629580.3990000002</v>
      </c>
      <c r="AA160" s="14">
        <f t="shared" ref="AA160:AL160" si="469">AA161+AA162</f>
        <v>6095342.4369999999</v>
      </c>
      <c r="AB160" s="14">
        <f t="shared" si="469"/>
        <v>842528.56900000002</v>
      </c>
      <c r="AC160" s="26">
        <f t="shared" si="469"/>
        <v>2212764.79</v>
      </c>
      <c r="AD160" s="26">
        <f t="shared" si="469"/>
        <v>2462080.4950000001</v>
      </c>
      <c r="AE160" s="26">
        <f t="shared" si="469"/>
        <v>2188292.5699999998</v>
      </c>
      <c r="AF160" s="26">
        <f t="shared" si="469"/>
        <v>95109.024000000005</v>
      </c>
      <c r="AG160" s="26">
        <f t="shared" si="469"/>
        <v>189355.97099999999</v>
      </c>
      <c r="AH160" s="26">
        <f t="shared" si="469"/>
        <v>0</v>
      </c>
      <c r="AI160" s="26">
        <f t="shared" si="469"/>
        <v>0</v>
      </c>
      <c r="AJ160" s="26">
        <f t="shared" si="469"/>
        <v>0</v>
      </c>
      <c r="AK160" s="26">
        <f t="shared" si="469"/>
        <v>0</v>
      </c>
      <c r="AL160" s="26">
        <f t="shared" si="469"/>
        <v>0</v>
      </c>
      <c r="AN160" s="110">
        <f>SUM(AN161:AN162)</f>
        <v>0</v>
      </c>
      <c r="AO160" s="110">
        <f t="shared" ref="AO160:AQ160" si="470">SUM(AO161:AO162)</f>
        <v>0</v>
      </c>
      <c r="AP160" s="110">
        <f t="shared" si="470"/>
        <v>2193422.2050000001</v>
      </c>
      <c r="AQ160" s="110">
        <f t="shared" si="470"/>
        <v>20079656.264000002</v>
      </c>
      <c r="AS160" s="110">
        <f>SUM(AS161:AS162)</f>
        <v>9150635.7960000001</v>
      </c>
      <c r="AT160" s="110">
        <f t="shared" ref="AT160" si="471">SUM(AT161:AT162)</f>
        <v>4745482.0889999997</v>
      </c>
      <c r="AU160" s="110">
        <f t="shared" ref="AU160" si="472">SUM(AU161:AU162)</f>
        <v>189355.97099999999</v>
      </c>
      <c r="AV160" s="110">
        <f t="shared" ref="AV160" si="473">SUM(AV161:AV162)</f>
        <v>0</v>
      </c>
      <c r="AX160" s="110">
        <f t="shared" ref="AX160" si="474">SUM(AX161:AX162)</f>
        <v>22273078.469000004</v>
      </c>
      <c r="AY160" s="110">
        <f t="shared" ref="AY160" si="475">SUM(AY161:AY162)</f>
        <v>14085473.856000001</v>
      </c>
    </row>
    <row r="161" spans="2:51" x14ac:dyDescent="0.25">
      <c r="B161" s="1" t="s">
        <v>1</v>
      </c>
      <c r="C161" s="25">
        <f>AIRTEL!C43</f>
        <v>0</v>
      </c>
      <c r="D161" s="25">
        <f>AIRTEL!D43</f>
        <v>0</v>
      </c>
      <c r="E161" s="25">
        <f>AIRTEL!E43</f>
        <v>0</v>
      </c>
      <c r="F161" s="25">
        <f>AIRTEL!F43</f>
        <v>0</v>
      </c>
      <c r="G161" s="25">
        <f>AIRTEL!G43</f>
        <v>0</v>
      </c>
      <c r="H161" s="25">
        <f>AIRTEL!H43</f>
        <v>0</v>
      </c>
      <c r="I161" s="25">
        <f>AIRTEL!I43</f>
        <v>0</v>
      </c>
      <c r="J161" s="25">
        <f>AIRTEL!J43</f>
        <v>0</v>
      </c>
      <c r="K161" s="25">
        <f>AIRTEL!K43</f>
        <v>0</v>
      </c>
      <c r="L161" s="25">
        <f>AIRTEL!L43</f>
        <v>0</v>
      </c>
      <c r="M161" s="25">
        <f>AIRTEL!M43</f>
        <v>0</v>
      </c>
      <c r="N161" s="25">
        <f>AIRTEL!N43</f>
        <v>0</v>
      </c>
      <c r="O161" s="25">
        <f>AIRTEL!O43</f>
        <v>0</v>
      </c>
      <c r="P161" s="25">
        <f>AIRTEL!P43</f>
        <v>0</v>
      </c>
      <c r="Q161" s="25">
        <f>AIRTEL!Q43</f>
        <v>0</v>
      </c>
      <c r="R161" s="25">
        <f>AIRTEL!R43</f>
        <v>0</v>
      </c>
      <c r="S161" s="25">
        <f>AIRTEL!S43</f>
        <v>0</v>
      </c>
      <c r="T161" s="25">
        <f>AIRTEL!T43</f>
        <v>0</v>
      </c>
      <c r="U161" s="25">
        <f>AIRTEL!U43</f>
        <v>0</v>
      </c>
      <c r="V161" s="25">
        <f>AIRTEL!V43</f>
        <v>0</v>
      </c>
      <c r="W161" s="12">
        <f>AIRTEL!W43</f>
        <v>2193422.2050000001</v>
      </c>
      <c r="X161" s="12">
        <f>AIRTEL!X43</f>
        <v>6222049.5990000004</v>
      </c>
      <c r="Y161" s="12">
        <f>AIRTEL!Y43</f>
        <v>9228026.2660000008</v>
      </c>
      <c r="Z161" s="12">
        <f>AIRTEL!Z43</f>
        <v>4629580.3990000002</v>
      </c>
      <c r="AA161" s="12">
        <f>AIRTEL!AA43</f>
        <v>6095342.4369999999</v>
      </c>
      <c r="AB161" s="12">
        <f>AIRTEL!AB43</f>
        <v>842528.56900000002</v>
      </c>
      <c r="AC161" s="12">
        <f>AIRTEL!AC43</f>
        <v>2212764.79</v>
      </c>
      <c r="AD161" s="12">
        <f>AIRTEL!AD43</f>
        <v>2462080.4950000001</v>
      </c>
      <c r="AE161" s="12">
        <f>AIRTEL!AE43</f>
        <v>2188292.5699999998</v>
      </c>
      <c r="AF161" s="12">
        <f>AIRTEL!AF43</f>
        <v>95109.024000000005</v>
      </c>
      <c r="AG161" s="12">
        <f>AIRTEL!AG43</f>
        <v>189355.97099999999</v>
      </c>
      <c r="AH161" s="12">
        <f>AIRTEL!AH43</f>
        <v>0</v>
      </c>
      <c r="AI161" s="12">
        <f>AIRTEL!AI43</f>
        <v>0</v>
      </c>
      <c r="AJ161" s="12">
        <f>AIRTEL!AJ43</f>
        <v>0</v>
      </c>
      <c r="AK161" s="12">
        <f>AIRTEL!AK43</f>
        <v>0</v>
      </c>
      <c r="AL161" s="12">
        <f>AIRTEL!AL43</f>
        <v>0</v>
      </c>
      <c r="AN161" s="108">
        <f>AIRTEL!AN43</f>
        <v>0</v>
      </c>
      <c r="AO161" s="108">
        <f>AIRTEL!AO43</f>
        <v>0</v>
      </c>
      <c r="AP161" s="108">
        <f>AIRTEL!AP43</f>
        <v>2193422.2050000001</v>
      </c>
      <c r="AQ161" s="108">
        <f>AIRTEL!AQ43</f>
        <v>20079656.264000002</v>
      </c>
      <c r="AS161" s="108">
        <f>AIRTEL!AS43</f>
        <v>9150635.7960000001</v>
      </c>
      <c r="AT161" s="108">
        <f>AIRTEL!AT43</f>
        <v>4745482.0889999997</v>
      </c>
      <c r="AU161" s="108">
        <f>AIRTEL!AU43</f>
        <v>189355.97099999999</v>
      </c>
      <c r="AV161" s="108">
        <f>AIRTEL!AV43</f>
        <v>0</v>
      </c>
      <c r="AX161" s="108">
        <f>AIRTEL!AX43</f>
        <v>22273078.469000004</v>
      </c>
      <c r="AY161" s="108">
        <f>AIRTEL!AY43</f>
        <v>14085473.856000001</v>
      </c>
    </row>
    <row r="162" spans="2:51" x14ac:dyDescent="0.25">
      <c r="B162" s="1" t="s">
        <v>0</v>
      </c>
      <c r="C162" s="25">
        <f>MTN!C43</f>
        <v>0</v>
      </c>
      <c r="D162" s="25">
        <f>MTN!D43</f>
        <v>0</v>
      </c>
      <c r="E162" s="25">
        <f>MTN!E43</f>
        <v>0</v>
      </c>
      <c r="F162" s="25">
        <f>MTN!F43</f>
        <v>0</v>
      </c>
      <c r="G162" s="25">
        <f>MTN!G43</f>
        <v>0</v>
      </c>
      <c r="H162" s="25">
        <f>MTN!H43</f>
        <v>0</v>
      </c>
      <c r="I162" s="25">
        <f>MTN!I43</f>
        <v>0</v>
      </c>
      <c r="J162" s="25">
        <f>MTN!J43</f>
        <v>0</v>
      </c>
      <c r="K162" s="25">
        <f>MTN!K43</f>
        <v>0</v>
      </c>
      <c r="L162" s="25">
        <f>MTN!L43</f>
        <v>0</v>
      </c>
      <c r="M162" s="25">
        <f>MTN!M43</f>
        <v>0</v>
      </c>
      <c r="N162" s="25">
        <f>MTN!N43</f>
        <v>0</v>
      </c>
      <c r="O162" s="25">
        <f>MTN!O43</f>
        <v>0</v>
      </c>
      <c r="P162" s="25">
        <f>MTN!P43</f>
        <v>0</v>
      </c>
      <c r="Q162" s="25">
        <f>MTN!Q43</f>
        <v>0</v>
      </c>
      <c r="R162" s="25">
        <f>MTN!R43</f>
        <v>0</v>
      </c>
      <c r="S162" s="25">
        <f>MTN!S43</f>
        <v>0</v>
      </c>
      <c r="T162" s="25">
        <f>MTN!T43</f>
        <v>0</v>
      </c>
      <c r="U162" s="25">
        <f>MTN!U43</f>
        <v>0</v>
      </c>
      <c r="V162" s="25">
        <f>MTN!V43</f>
        <v>0</v>
      </c>
      <c r="W162" s="12">
        <f>MTN!W43</f>
        <v>0</v>
      </c>
      <c r="X162" s="12">
        <f>MTN!X43</f>
        <v>0</v>
      </c>
      <c r="Y162" s="12">
        <f>MTN!Y43</f>
        <v>0</v>
      </c>
      <c r="Z162" s="12">
        <f>MTN!Z43</f>
        <v>0</v>
      </c>
      <c r="AA162" s="12">
        <f>MTN!AA43</f>
        <v>0</v>
      </c>
      <c r="AB162" s="12">
        <f>MTN!AB43</f>
        <v>0</v>
      </c>
      <c r="AC162" s="12">
        <f>MTN!AC43</f>
        <v>0</v>
      </c>
      <c r="AD162" s="12">
        <f>MTN!AD43</f>
        <v>0</v>
      </c>
      <c r="AE162" s="12">
        <f>MTN!AE43</f>
        <v>0</v>
      </c>
      <c r="AF162" s="12">
        <f>MTN!AF43</f>
        <v>0</v>
      </c>
      <c r="AG162" s="12">
        <f>MTN!AG43</f>
        <v>0</v>
      </c>
      <c r="AH162" s="12">
        <f>MTN!AH43</f>
        <v>0</v>
      </c>
      <c r="AI162" s="12">
        <f>MTN!AI43</f>
        <v>0</v>
      </c>
      <c r="AJ162" s="12">
        <f>MTN!AJ43</f>
        <v>0</v>
      </c>
      <c r="AK162" s="12">
        <f>MTN!AK43</f>
        <v>0</v>
      </c>
      <c r="AL162" s="12">
        <f>MTN!AL43</f>
        <v>0</v>
      </c>
      <c r="AN162" s="108">
        <f>MTN!AN43</f>
        <v>0</v>
      </c>
      <c r="AO162" s="108">
        <f>MTN!AO43</f>
        <v>0</v>
      </c>
      <c r="AP162" s="108">
        <f>MTN!AP43</f>
        <v>0</v>
      </c>
      <c r="AQ162" s="108">
        <f>MTN!AQ43</f>
        <v>0</v>
      </c>
      <c r="AS162" s="108">
        <f>MTN!AS43</f>
        <v>0</v>
      </c>
      <c r="AT162" s="108">
        <f>MTN!AT43</f>
        <v>0</v>
      </c>
      <c r="AU162" s="108">
        <f>MTN!AU43</f>
        <v>0</v>
      </c>
      <c r="AV162" s="108">
        <f>MTN!AV43</f>
        <v>0</v>
      </c>
      <c r="AX162" s="108">
        <f>MTN!AX43</f>
        <v>0</v>
      </c>
      <c r="AY162" s="108">
        <f>MTN!AY43</f>
        <v>0</v>
      </c>
    </row>
    <row r="163" spans="2:51" x14ac:dyDescent="0.25"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</row>
    <row r="164" spans="2:51" x14ac:dyDescent="0.25">
      <c r="B164" s="3" t="s">
        <v>59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</row>
    <row r="165" spans="2:51" x14ac:dyDescent="0.25">
      <c r="B165" s="1" t="str">
        <f>B161</f>
        <v>AIRTEL</v>
      </c>
      <c r="C165" s="21">
        <f>IF(ISERROR(C161/C$160),0,C161/C$160)</f>
        <v>0</v>
      </c>
      <c r="D165" s="21">
        <f t="shared" ref="D165:AL165" si="476">IF(ISERROR(D161/D$160),0,D161/D$160)</f>
        <v>0</v>
      </c>
      <c r="E165" s="21">
        <f t="shared" si="476"/>
        <v>0</v>
      </c>
      <c r="F165" s="21">
        <f t="shared" si="476"/>
        <v>0</v>
      </c>
      <c r="G165" s="21">
        <f t="shared" si="476"/>
        <v>0</v>
      </c>
      <c r="H165" s="21">
        <f t="shared" si="476"/>
        <v>0</v>
      </c>
      <c r="I165" s="21">
        <f t="shared" si="476"/>
        <v>0</v>
      </c>
      <c r="J165" s="21">
        <f t="shared" si="476"/>
        <v>0</v>
      </c>
      <c r="K165" s="21">
        <f t="shared" si="476"/>
        <v>0</v>
      </c>
      <c r="L165" s="21">
        <f t="shared" si="476"/>
        <v>0</v>
      </c>
      <c r="M165" s="21">
        <f t="shared" si="476"/>
        <v>0</v>
      </c>
      <c r="N165" s="21">
        <f t="shared" si="476"/>
        <v>0</v>
      </c>
      <c r="O165" s="21">
        <f t="shared" si="476"/>
        <v>0</v>
      </c>
      <c r="P165" s="21">
        <f t="shared" si="476"/>
        <v>0</v>
      </c>
      <c r="Q165" s="21">
        <f t="shared" si="476"/>
        <v>0</v>
      </c>
      <c r="R165" s="21">
        <f t="shared" si="476"/>
        <v>0</v>
      </c>
      <c r="S165" s="21">
        <f t="shared" si="476"/>
        <v>0</v>
      </c>
      <c r="T165" s="21">
        <f t="shared" si="476"/>
        <v>0</v>
      </c>
      <c r="U165" s="21">
        <f t="shared" si="476"/>
        <v>0</v>
      </c>
      <c r="V165" s="21">
        <f t="shared" si="476"/>
        <v>0</v>
      </c>
      <c r="W165" s="21">
        <f t="shared" si="476"/>
        <v>1</v>
      </c>
      <c r="X165" s="21">
        <f t="shared" si="476"/>
        <v>1</v>
      </c>
      <c r="Y165" s="21">
        <f t="shared" si="476"/>
        <v>1</v>
      </c>
      <c r="Z165" s="21">
        <f t="shared" si="476"/>
        <v>1</v>
      </c>
      <c r="AA165" s="21">
        <f t="shared" si="476"/>
        <v>1</v>
      </c>
      <c r="AB165" s="21">
        <f t="shared" si="476"/>
        <v>1</v>
      </c>
      <c r="AC165" s="21">
        <f t="shared" si="476"/>
        <v>1</v>
      </c>
      <c r="AD165" s="21">
        <f t="shared" si="476"/>
        <v>1</v>
      </c>
      <c r="AE165" s="21">
        <f t="shared" si="476"/>
        <v>1</v>
      </c>
      <c r="AF165" s="21">
        <f t="shared" si="476"/>
        <v>1</v>
      </c>
      <c r="AG165" s="21">
        <f t="shared" si="476"/>
        <v>1</v>
      </c>
      <c r="AH165" s="21">
        <f t="shared" si="476"/>
        <v>0</v>
      </c>
      <c r="AI165" s="21">
        <f t="shared" si="476"/>
        <v>0</v>
      </c>
      <c r="AJ165" s="21">
        <f t="shared" si="476"/>
        <v>0</v>
      </c>
      <c r="AK165" s="21">
        <f t="shared" si="476"/>
        <v>0</v>
      </c>
      <c r="AL165" s="21">
        <f t="shared" si="476"/>
        <v>0</v>
      </c>
      <c r="AN165" s="21">
        <f>IF(ISERROR(AN161/AN$160),0,AN161/AN$160)</f>
        <v>0</v>
      </c>
      <c r="AO165" s="21">
        <f t="shared" ref="AO165:AQ165" si="477">IF(ISERROR(AO161/AO$160),0,AO161/AO$160)</f>
        <v>0</v>
      </c>
      <c r="AP165" s="21">
        <f t="shared" si="477"/>
        <v>1</v>
      </c>
      <c r="AQ165" s="21">
        <f t="shared" si="477"/>
        <v>1</v>
      </c>
      <c r="AS165" s="21">
        <f>IF(ISERROR(AS161/AS$160),0,AS161/AS$160)</f>
        <v>1</v>
      </c>
      <c r="AT165" s="21">
        <f t="shared" ref="AT165:AV165" si="478">IF(ISERROR(AT161/AT$160),0,AT161/AT$160)</f>
        <v>1</v>
      </c>
      <c r="AU165" s="21">
        <f t="shared" si="478"/>
        <v>1</v>
      </c>
      <c r="AV165" s="21">
        <f t="shared" si="478"/>
        <v>0</v>
      </c>
      <c r="AX165" s="21">
        <f t="shared" ref="AX165:AY165" si="479">IF(ISERROR(AX161/AX$160),0,AX161/AX$160)</f>
        <v>1</v>
      </c>
      <c r="AY165" s="21">
        <f t="shared" si="479"/>
        <v>1</v>
      </c>
    </row>
    <row r="166" spans="2:51" x14ac:dyDescent="0.25">
      <c r="B166" s="1" t="str">
        <f>B162</f>
        <v>MTN</v>
      </c>
      <c r="C166" s="21">
        <f>IF(ISERROR(C162/C$160),0,C162/C$160)</f>
        <v>0</v>
      </c>
      <c r="D166" s="21">
        <f t="shared" ref="D166:AL166" si="480">IF(ISERROR(D162/D$160),0,D162/D$160)</f>
        <v>0</v>
      </c>
      <c r="E166" s="21">
        <f t="shared" si="480"/>
        <v>0</v>
      </c>
      <c r="F166" s="21">
        <f t="shared" si="480"/>
        <v>0</v>
      </c>
      <c r="G166" s="21">
        <f t="shared" si="480"/>
        <v>0</v>
      </c>
      <c r="H166" s="21">
        <f t="shared" si="480"/>
        <v>0</v>
      </c>
      <c r="I166" s="21">
        <f t="shared" si="480"/>
        <v>0</v>
      </c>
      <c r="J166" s="21">
        <f t="shared" si="480"/>
        <v>0</v>
      </c>
      <c r="K166" s="21">
        <f t="shared" si="480"/>
        <v>0</v>
      </c>
      <c r="L166" s="21">
        <f t="shared" si="480"/>
        <v>0</v>
      </c>
      <c r="M166" s="21">
        <f t="shared" si="480"/>
        <v>0</v>
      </c>
      <c r="N166" s="21">
        <f t="shared" si="480"/>
        <v>0</v>
      </c>
      <c r="O166" s="21">
        <f t="shared" si="480"/>
        <v>0</v>
      </c>
      <c r="P166" s="21">
        <f t="shared" si="480"/>
        <v>0</v>
      </c>
      <c r="Q166" s="21">
        <f t="shared" si="480"/>
        <v>0</v>
      </c>
      <c r="R166" s="21">
        <f t="shared" si="480"/>
        <v>0</v>
      </c>
      <c r="S166" s="21">
        <f t="shared" si="480"/>
        <v>0</v>
      </c>
      <c r="T166" s="21">
        <f t="shared" si="480"/>
        <v>0</v>
      </c>
      <c r="U166" s="21">
        <f t="shared" si="480"/>
        <v>0</v>
      </c>
      <c r="V166" s="21">
        <f t="shared" si="480"/>
        <v>0</v>
      </c>
      <c r="W166" s="21">
        <f t="shared" si="480"/>
        <v>0</v>
      </c>
      <c r="X166" s="21">
        <f t="shared" si="480"/>
        <v>0</v>
      </c>
      <c r="Y166" s="21">
        <f t="shared" si="480"/>
        <v>0</v>
      </c>
      <c r="Z166" s="21">
        <f t="shared" si="480"/>
        <v>0</v>
      </c>
      <c r="AA166" s="21">
        <f t="shared" si="480"/>
        <v>0</v>
      </c>
      <c r="AB166" s="21">
        <f t="shared" si="480"/>
        <v>0</v>
      </c>
      <c r="AC166" s="21">
        <f t="shared" si="480"/>
        <v>0</v>
      </c>
      <c r="AD166" s="21">
        <f t="shared" si="480"/>
        <v>0</v>
      </c>
      <c r="AE166" s="21">
        <f t="shared" si="480"/>
        <v>0</v>
      </c>
      <c r="AF166" s="21">
        <f t="shared" si="480"/>
        <v>0</v>
      </c>
      <c r="AG166" s="21">
        <f t="shared" si="480"/>
        <v>0</v>
      </c>
      <c r="AH166" s="21">
        <f t="shared" si="480"/>
        <v>0</v>
      </c>
      <c r="AI166" s="21">
        <f t="shared" si="480"/>
        <v>0</v>
      </c>
      <c r="AJ166" s="21">
        <f t="shared" si="480"/>
        <v>0</v>
      </c>
      <c r="AK166" s="21">
        <f t="shared" si="480"/>
        <v>0</v>
      </c>
      <c r="AL166" s="21">
        <f t="shared" si="480"/>
        <v>0</v>
      </c>
      <c r="AN166" s="21">
        <f>IF(ISERROR(AN162/AN$160),0,AN162/AN$160)</f>
        <v>0</v>
      </c>
      <c r="AO166" s="21">
        <f t="shared" ref="AO166:AQ166" si="481">IF(ISERROR(AO162/AO$160),0,AO162/AO$160)</f>
        <v>0</v>
      </c>
      <c r="AP166" s="21">
        <f t="shared" si="481"/>
        <v>0</v>
      </c>
      <c r="AQ166" s="21">
        <f t="shared" si="481"/>
        <v>0</v>
      </c>
      <c r="AS166" s="21">
        <f>IF(ISERROR(AS162/AS$160),0,AS162/AS$160)</f>
        <v>0</v>
      </c>
      <c r="AT166" s="21">
        <f t="shared" ref="AT166:AV166" si="482">IF(ISERROR(AT162/AT$160),0,AT162/AT$160)</f>
        <v>0</v>
      </c>
      <c r="AU166" s="21">
        <f t="shared" si="482"/>
        <v>0</v>
      </c>
      <c r="AV166" s="21">
        <f t="shared" si="482"/>
        <v>0</v>
      </c>
      <c r="AX166" s="21">
        <f t="shared" ref="AX166:AY166" si="483">IF(ISERROR(AX162/AX$160),0,AX162/AX$160)</f>
        <v>0</v>
      </c>
      <c r="AY166" s="21">
        <f t="shared" si="483"/>
        <v>0</v>
      </c>
    </row>
    <row r="167" spans="2:51" x14ac:dyDescent="0.25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</row>
    <row r="168" spans="2:51" s="30" customFormat="1" x14ac:dyDescent="0.25">
      <c r="B168" s="74" t="s">
        <v>42</v>
      </c>
      <c r="C168" s="68">
        <f>SUM(C169:C170)</f>
        <v>0</v>
      </c>
      <c r="D168" s="68">
        <f t="shared" ref="D168" si="484">SUM(D169:D170)</f>
        <v>0</v>
      </c>
      <c r="E168" s="68">
        <f t="shared" ref="E168" si="485">SUM(E169:E170)</f>
        <v>0</v>
      </c>
      <c r="F168" s="68">
        <f t="shared" ref="F168" si="486">SUM(F169:F170)</f>
        <v>0</v>
      </c>
      <c r="G168" s="68">
        <f t="shared" ref="G168" si="487">SUM(G169:G170)</f>
        <v>0</v>
      </c>
      <c r="H168" s="68">
        <f t="shared" ref="H168" si="488">SUM(H169:H170)</f>
        <v>0</v>
      </c>
      <c r="I168" s="68">
        <f t="shared" ref="I168" si="489">SUM(I169:I170)</f>
        <v>0</v>
      </c>
      <c r="J168" s="68">
        <f t="shared" ref="J168" si="490">SUM(J169:J170)</f>
        <v>0</v>
      </c>
      <c r="K168" s="68">
        <f t="shared" ref="K168" si="491">SUM(K169:K170)</f>
        <v>0</v>
      </c>
      <c r="L168" s="68">
        <f t="shared" ref="L168" si="492">SUM(L169:L170)</f>
        <v>0</v>
      </c>
      <c r="M168" s="68">
        <f t="shared" ref="M168" si="493">SUM(M169:M170)</f>
        <v>0</v>
      </c>
      <c r="N168" s="68">
        <f t="shared" ref="N168" si="494">SUM(N169:N170)</f>
        <v>0</v>
      </c>
      <c r="O168" s="68">
        <f t="shared" ref="O168" si="495">SUM(O169:O170)</f>
        <v>0</v>
      </c>
      <c r="P168" s="68">
        <f t="shared" ref="P168" si="496">SUM(P169:P170)</f>
        <v>0</v>
      </c>
      <c r="Q168" s="68">
        <f t="shared" ref="Q168" si="497">SUM(Q169:Q170)</f>
        <v>0</v>
      </c>
      <c r="R168" s="68">
        <f t="shared" ref="R168" si="498">SUM(R169:R170)</f>
        <v>0</v>
      </c>
      <c r="S168" s="68">
        <f t="shared" ref="S168" si="499">SUM(S169:S170)</f>
        <v>0</v>
      </c>
      <c r="T168" s="68">
        <f t="shared" ref="T168" si="500">SUM(T169:T170)</f>
        <v>0</v>
      </c>
      <c r="U168" s="68">
        <f t="shared" ref="U168" si="501">SUM(U169:U170)</f>
        <v>0</v>
      </c>
      <c r="V168" s="68">
        <f t="shared" ref="V168" si="502">SUM(V169:V170)</f>
        <v>0</v>
      </c>
      <c r="W168" s="68">
        <f t="shared" ref="W168" si="503">SUM(W169:W170)</f>
        <v>270858.49621867103</v>
      </c>
      <c r="X168" s="68">
        <f t="shared" ref="X168" si="504">SUM(X169:X170)</f>
        <v>342646.41287220013</v>
      </c>
      <c r="Y168" s="68">
        <f t="shared" ref="Y168" si="505">SUM(Y169:Y170)</f>
        <v>365668.68471339543</v>
      </c>
      <c r="Z168" s="68">
        <f t="shared" ref="Z168" si="506">SUM(Z169:Z170)</f>
        <v>573419.1200153993</v>
      </c>
      <c r="AA168" s="68">
        <f t="shared" ref="AA168" si="507">SUM(AA169:AA170)</f>
        <v>562366.21310779778</v>
      </c>
      <c r="AB168" s="68">
        <f t="shared" ref="AB168" si="508">SUM(AB169:AB170)</f>
        <v>627996.84500000009</v>
      </c>
      <c r="AC168" s="68">
        <f t="shared" ref="AC168" si="509">SUM(AC169:AC170)</f>
        <v>770811.00864839996</v>
      </c>
      <c r="AD168" s="68">
        <f t="shared" ref="AD168" si="510">SUM(AD169:AD170)</f>
        <v>820716.89708810009</v>
      </c>
      <c r="AE168" s="68">
        <f t="shared" ref="AE168" si="511">SUM(AE169:AE170)</f>
        <v>911210.20333685761</v>
      </c>
      <c r="AF168" s="68">
        <f t="shared" ref="AF168" si="512">SUM(AF169:AF170)</f>
        <v>952324.9705258701</v>
      </c>
      <c r="AG168" s="68">
        <f t="shared" ref="AG168" si="513">SUM(AG169:AG170)</f>
        <v>1081909.7480285948</v>
      </c>
      <c r="AH168" s="68">
        <f t="shared" ref="AH168" si="514">SUM(AH169:AH170)</f>
        <v>1117414.519791665</v>
      </c>
      <c r="AI168" s="68">
        <f t="shared" ref="AI168" si="515">SUM(AI169:AI170)</f>
        <v>1137891.8290393692</v>
      </c>
      <c r="AJ168" s="68">
        <f t="shared" ref="AJ168" si="516">SUM(AJ169:AJ170)</f>
        <v>1068393.8272216988</v>
      </c>
      <c r="AK168" s="68">
        <f t="shared" ref="AK168" si="517">SUM(AK169:AK170)</f>
        <v>983120.25879704801</v>
      </c>
      <c r="AL168" s="68">
        <f t="shared" ref="AL168" si="518">SUM(AL169:AL170)</f>
        <v>0</v>
      </c>
      <c r="AN168" s="77">
        <f>SUM(AN169:AN170)</f>
        <v>0</v>
      </c>
      <c r="AO168" s="77">
        <f t="shared" ref="AO168:AQ168" si="519">SUM(AO169:AO170)</f>
        <v>0</v>
      </c>
      <c r="AP168" s="77">
        <f t="shared" si="519"/>
        <v>0</v>
      </c>
      <c r="AQ168" s="77">
        <f t="shared" si="519"/>
        <v>1281734.217600995</v>
      </c>
      <c r="AS168" s="77">
        <f>SUM(AS169:AS170)</f>
        <v>1961174.0667561977</v>
      </c>
      <c r="AT168" s="77">
        <f t="shared" ref="AT168" si="520">SUM(AT169:AT170)</f>
        <v>2684252.0709508276</v>
      </c>
      <c r="AU168" s="77">
        <f t="shared" ref="AU168" si="521">SUM(AU169:AU170)</f>
        <v>3337216.0968596293</v>
      </c>
      <c r="AV168" s="77">
        <f t="shared" ref="AV168" si="522">SUM(AV169:AV170)</f>
        <v>2051514.0860187467</v>
      </c>
      <c r="AX168" s="77">
        <f t="shared" ref="AX168" si="523">SUM(AX169:AX170)</f>
        <v>1281734.217600995</v>
      </c>
      <c r="AY168" s="77">
        <f t="shared" ref="AY168" si="524">SUM(AY169:AY170)</f>
        <v>10034156.320585402</v>
      </c>
    </row>
    <row r="169" spans="2:51" x14ac:dyDescent="0.25">
      <c r="B169" s="1" t="str">
        <f>B6</f>
        <v>AIRTEL</v>
      </c>
      <c r="C169" s="25">
        <f>AIRTEL!C55</f>
        <v>0</v>
      </c>
      <c r="D169" s="25">
        <f>AIRTEL!D55</f>
        <v>0</v>
      </c>
      <c r="E169" s="25">
        <f>AIRTEL!E55</f>
        <v>0</v>
      </c>
      <c r="F169" s="25">
        <f>AIRTEL!F55</f>
        <v>0</v>
      </c>
      <c r="G169" s="25">
        <f>AIRTEL!G55</f>
        <v>0</v>
      </c>
      <c r="H169" s="25">
        <f>AIRTEL!H55</f>
        <v>0</v>
      </c>
      <c r="I169" s="25">
        <f>AIRTEL!I55</f>
        <v>0</v>
      </c>
      <c r="J169" s="25">
        <f>AIRTEL!J55</f>
        <v>0</v>
      </c>
      <c r="K169" s="25">
        <f>AIRTEL!K55</f>
        <v>0</v>
      </c>
      <c r="L169" s="25">
        <f>AIRTEL!L55</f>
        <v>0</v>
      </c>
      <c r="M169" s="25">
        <f>AIRTEL!M55</f>
        <v>0</v>
      </c>
      <c r="N169" s="25">
        <f>AIRTEL!N55</f>
        <v>0</v>
      </c>
      <c r="O169" s="25">
        <f>AIRTEL!O55</f>
        <v>0</v>
      </c>
      <c r="P169" s="25">
        <f>AIRTEL!P55</f>
        <v>0</v>
      </c>
      <c r="Q169" s="25">
        <f>AIRTEL!Q55</f>
        <v>0</v>
      </c>
      <c r="R169" s="25">
        <f>AIRTEL!R55</f>
        <v>0</v>
      </c>
      <c r="S169" s="25">
        <f>AIRTEL!S55</f>
        <v>0</v>
      </c>
      <c r="T169" s="25">
        <f>AIRTEL!T55</f>
        <v>0</v>
      </c>
      <c r="U169" s="25">
        <f>AIRTEL!U55</f>
        <v>0</v>
      </c>
      <c r="V169" s="25">
        <f>AIRTEL!V55</f>
        <v>0</v>
      </c>
      <c r="W169" s="12">
        <f>AIRTEL!W55</f>
        <v>55581.143218671059</v>
      </c>
      <c r="X169" s="12">
        <f>AIRTEL!X55</f>
        <v>66475.697872200195</v>
      </c>
      <c r="Y169" s="12">
        <f>AIRTEL!Y55</f>
        <v>61707.157713395456</v>
      </c>
      <c r="Z169" s="12">
        <f>AIRTEL!Z55</f>
        <v>80045.791015399387</v>
      </c>
      <c r="AA169" s="12">
        <f>AIRTEL!AA55</f>
        <v>70466.277868100515</v>
      </c>
      <c r="AB169" s="12">
        <f>AIRTEL!AB55</f>
        <v>70997.883000000002</v>
      </c>
      <c r="AC169" s="12">
        <f>AIRTEL!AC55</f>
        <v>86338.275648399998</v>
      </c>
      <c r="AD169" s="12">
        <f>AIRTEL!AD55</f>
        <v>94995.423088100011</v>
      </c>
      <c r="AE169" s="12">
        <f>AIRTEL!AE55</f>
        <v>109657.20585998672</v>
      </c>
      <c r="AF169" s="12">
        <f>AIRTEL!AF55</f>
        <v>126697.65934</v>
      </c>
      <c r="AG169" s="12">
        <f>AIRTEL!AG55</f>
        <v>158133.85399999999</v>
      </c>
      <c r="AH169" s="12">
        <f>AIRTEL!AH55</f>
        <v>193434.66361000002</v>
      </c>
      <c r="AI169" s="12">
        <f>AIRTEL!AI55</f>
        <v>199109.54729000002</v>
      </c>
      <c r="AJ169" s="12">
        <f>AIRTEL!AJ55</f>
        <v>209692.4394</v>
      </c>
      <c r="AK169" s="12">
        <f>AIRTEL!AK55</f>
        <v>190725.62020999999</v>
      </c>
      <c r="AL169" s="12">
        <f>AIRTEL!AL55</f>
        <v>0</v>
      </c>
      <c r="AN169" s="108">
        <f>AIRTEL!AN55</f>
        <v>0</v>
      </c>
      <c r="AO169" s="108">
        <f>AIRTEL!AO55</f>
        <v>0</v>
      </c>
      <c r="AP169" s="108">
        <f>AIRTEL!AP55</f>
        <v>0</v>
      </c>
      <c r="AQ169" s="108">
        <f>AIRTEL!AQ55</f>
        <v>208228.64660099504</v>
      </c>
      <c r="AS169" s="108">
        <f>AIRTEL!AS55</f>
        <v>227802.43651650054</v>
      </c>
      <c r="AT169" s="108">
        <f>AIRTEL!AT55</f>
        <v>331350.28828808671</v>
      </c>
      <c r="AU169" s="108">
        <f>AIRTEL!AU55</f>
        <v>550678.0649</v>
      </c>
      <c r="AV169" s="108">
        <f>AIRTEL!AV55</f>
        <v>400418.05961</v>
      </c>
      <c r="AX169" s="108">
        <f>AIRTEL!AX55</f>
        <v>208228.64660099504</v>
      </c>
      <c r="AY169" s="108">
        <f>AIRTEL!AY55</f>
        <v>1510248.8493145872</v>
      </c>
    </row>
    <row r="170" spans="2:51" x14ac:dyDescent="0.25">
      <c r="B170" s="1" t="str">
        <f>B7</f>
        <v>MTN</v>
      </c>
      <c r="C170" s="25">
        <f>MTN!C55</f>
        <v>0</v>
      </c>
      <c r="D170" s="25">
        <f>MTN!D55</f>
        <v>0</v>
      </c>
      <c r="E170" s="25">
        <f>MTN!E55</f>
        <v>0</v>
      </c>
      <c r="F170" s="25">
        <f>MTN!F55</f>
        <v>0</v>
      </c>
      <c r="G170" s="25">
        <f>MTN!G55</f>
        <v>0</v>
      </c>
      <c r="H170" s="25">
        <f>MTN!H55</f>
        <v>0</v>
      </c>
      <c r="I170" s="25">
        <f>MTN!I55</f>
        <v>0</v>
      </c>
      <c r="J170" s="25">
        <f>MTN!J55</f>
        <v>0</v>
      </c>
      <c r="K170" s="25">
        <f>MTN!K55</f>
        <v>0</v>
      </c>
      <c r="L170" s="25">
        <f>MTN!L55</f>
        <v>0</v>
      </c>
      <c r="M170" s="25">
        <f>MTN!M55</f>
        <v>0</v>
      </c>
      <c r="N170" s="25">
        <f>MTN!N55</f>
        <v>0</v>
      </c>
      <c r="O170" s="25">
        <f>MTN!O55</f>
        <v>0</v>
      </c>
      <c r="P170" s="25">
        <f>MTN!P55</f>
        <v>0</v>
      </c>
      <c r="Q170" s="25">
        <f>MTN!Q55</f>
        <v>0</v>
      </c>
      <c r="R170" s="25">
        <f>MTN!R55</f>
        <v>0</v>
      </c>
      <c r="S170" s="25">
        <f>MTN!S55</f>
        <v>0</v>
      </c>
      <c r="T170" s="25">
        <f>MTN!T55</f>
        <v>0</v>
      </c>
      <c r="U170" s="25">
        <f>MTN!U55</f>
        <v>0</v>
      </c>
      <c r="V170" s="25">
        <f>MTN!V55</f>
        <v>0</v>
      </c>
      <c r="W170" s="12">
        <f>MTN!W55</f>
        <v>215277.35299999997</v>
      </c>
      <c r="X170" s="12">
        <f>MTN!X55</f>
        <v>276170.71499999997</v>
      </c>
      <c r="Y170" s="12">
        <f>MTN!Y55</f>
        <v>303961.527</v>
      </c>
      <c r="Z170" s="12">
        <f>MTN!Z55</f>
        <v>493373.32899999997</v>
      </c>
      <c r="AA170" s="12">
        <f>MTN!AA55</f>
        <v>491899.93523969722</v>
      </c>
      <c r="AB170" s="12">
        <f>MTN!AB55</f>
        <v>556998.96200000006</v>
      </c>
      <c r="AC170" s="12">
        <f>MTN!AC55</f>
        <v>684472.73300000001</v>
      </c>
      <c r="AD170" s="12">
        <f>MTN!AD55</f>
        <v>725721.47400000005</v>
      </c>
      <c r="AE170" s="12">
        <f>MTN!AE55</f>
        <v>801552.99747687089</v>
      </c>
      <c r="AF170" s="12">
        <f>MTN!AF55</f>
        <v>825627.31118587009</v>
      </c>
      <c r="AG170" s="12">
        <f>MTN!AG55</f>
        <v>923775.89402859483</v>
      </c>
      <c r="AH170" s="12">
        <f>MTN!AH55</f>
        <v>923979.85618166509</v>
      </c>
      <c r="AI170" s="12">
        <f>MTN!AI55</f>
        <v>938782.28174936911</v>
      </c>
      <c r="AJ170" s="12">
        <f>MTN!AJ55</f>
        <v>858701.38782169891</v>
      </c>
      <c r="AK170" s="12">
        <f>MTN!AK55</f>
        <v>792394.63858704804</v>
      </c>
      <c r="AL170" s="12">
        <f>MTN!AL55</f>
        <v>0</v>
      </c>
      <c r="AN170" s="108">
        <f>MTN!AN55</f>
        <v>0</v>
      </c>
      <c r="AO170" s="108">
        <f>MTN!AO55</f>
        <v>0</v>
      </c>
      <c r="AP170" s="108">
        <f>MTN!AP55</f>
        <v>0</v>
      </c>
      <c r="AQ170" s="108">
        <f>MTN!AQ55</f>
        <v>1073505.571</v>
      </c>
      <c r="AS170" s="108">
        <f>MTN!AS55</f>
        <v>1733371.6302396972</v>
      </c>
      <c r="AT170" s="108">
        <f>MTN!AT55</f>
        <v>2352901.7826627409</v>
      </c>
      <c r="AU170" s="108">
        <f>MTN!AU55</f>
        <v>2786538.0319596292</v>
      </c>
      <c r="AV170" s="108">
        <f>MTN!AV55</f>
        <v>1651096.0264087468</v>
      </c>
      <c r="AX170" s="108">
        <f>MTN!AX55</f>
        <v>1073505.571</v>
      </c>
      <c r="AY170" s="108">
        <f>MTN!AY55</f>
        <v>8523907.4712708145</v>
      </c>
    </row>
    <row r="171" spans="2:51" x14ac:dyDescent="0.25">
      <c r="B171" s="6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</row>
    <row r="172" spans="2:51" x14ac:dyDescent="0.25">
      <c r="B172" s="7" t="s">
        <v>124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</row>
    <row r="173" spans="2:51" x14ac:dyDescent="0.25">
      <c r="B173" s="1" t="str">
        <f>B169</f>
        <v>AIRTEL</v>
      </c>
      <c r="C173" s="21">
        <f>IF(ISERROR(C169/C$168),0,C169/C$168)</f>
        <v>0</v>
      </c>
      <c r="D173" s="21">
        <f t="shared" ref="D173:AL173" si="525">IF(ISERROR(D169/D$168),0,D169/D$168)</f>
        <v>0</v>
      </c>
      <c r="E173" s="21">
        <f t="shared" si="525"/>
        <v>0</v>
      </c>
      <c r="F173" s="21">
        <f t="shared" si="525"/>
        <v>0</v>
      </c>
      <c r="G173" s="21">
        <f t="shared" si="525"/>
        <v>0</v>
      </c>
      <c r="H173" s="21">
        <f t="shared" si="525"/>
        <v>0</v>
      </c>
      <c r="I173" s="21">
        <f t="shared" si="525"/>
        <v>0</v>
      </c>
      <c r="J173" s="21">
        <f t="shared" si="525"/>
        <v>0</v>
      </c>
      <c r="K173" s="21">
        <f t="shared" si="525"/>
        <v>0</v>
      </c>
      <c r="L173" s="21">
        <f t="shared" si="525"/>
        <v>0</v>
      </c>
      <c r="M173" s="21">
        <f t="shared" si="525"/>
        <v>0</v>
      </c>
      <c r="N173" s="21">
        <f t="shared" si="525"/>
        <v>0</v>
      </c>
      <c r="O173" s="21">
        <f t="shared" si="525"/>
        <v>0</v>
      </c>
      <c r="P173" s="21">
        <f t="shared" si="525"/>
        <v>0</v>
      </c>
      <c r="Q173" s="21">
        <f t="shared" si="525"/>
        <v>0</v>
      </c>
      <c r="R173" s="21">
        <f t="shared" si="525"/>
        <v>0</v>
      </c>
      <c r="S173" s="21">
        <f t="shared" si="525"/>
        <v>0</v>
      </c>
      <c r="T173" s="21">
        <f t="shared" si="525"/>
        <v>0</v>
      </c>
      <c r="U173" s="21">
        <f t="shared" si="525"/>
        <v>0</v>
      </c>
      <c r="V173" s="21">
        <f t="shared" si="525"/>
        <v>0</v>
      </c>
      <c r="W173" s="21">
        <f t="shared" si="525"/>
        <v>0.20520361736705123</v>
      </c>
      <c r="X173" s="21">
        <f t="shared" si="525"/>
        <v>0.19400669429157055</v>
      </c>
      <c r="Y173" s="21">
        <f t="shared" si="525"/>
        <v>0.16875155104342726</v>
      </c>
      <c r="Z173" s="21">
        <f t="shared" si="525"/>
        <v>0.13959386462950474</v>
      </c>
      <c r="AA173" s="21">
        <f t="shared" si="525"/>
        <v>0.12530318540774979</v>
      </c>
      <c r="AB173" s="21">
        <f t="shared" si="525"/>
        <v>0.11305452179461187</v>
      </c>
      <c r="AC173" s="21">
        <f t="shared" si="525"/>
        <v>0.1120096556480067</v>
      </c>
      <c r="AD173" s="21">
        <f t="shared" si="525"/>
        <v>0.11574688351749958</v>
      </c>
      <c r="AE173" s="21">
        <f t="shared" si="525"/>
        <v>0.12034238143780801</v>
      </c>
      <c r="AF173" s="21">
        <f t="shared" si="525"/>
        <v>0.13304036254561094</v>
      </c>
      <c r="AG173" s="21">
        <f t="shared" si="525"/>
        <v>0.1461617794720346</v>
      </c>
      <c r="AH173" s="21">
        <f t="shared" si="525"/>
        <v>0.1731091373737158</v>
      </c>
      <c r="AI173" s="21">
        <f t="shared" si="525"/>
        <v>0.17498108537969925</v>
      </c>
      <c r="AJ173" s="21">
        <f t="shared" si="525"/>
        <v>0.19626886084253595</v>
      </c>
      <c r="AK173" s="21">
        <f t="shared" si="525"/>
        <v>0.19400029498260268</v>
      </c>
      <c r="AL173" s="21">
        <f t="shared" si="525"/>
        <v>0</v>
      </c>
      <c r="AN173" s="21">
        <f>IF(ISERROR(AN169/AN$168),0,AN169/AN$168)</f>
        <v>0</v>
      </c>
      <c r="AO173" s="21">
        <f t="shared" ref="AO173:AQ173" si="526">IF(ISERROR(AO169/AO$168),0,AO169/AO$168)</f>
        <v>0</v>
      </c>
      <c r="AP173" s="21">
        <f t="shared" si="526"/>
        <v>0</v>
      </c>
      <c r="AQ173" s="21">
        <f t="shared" si="526"/>
        <v>0.16245852200991703</v>
      </c>
      <c r="AS173" s="21">
        <f>IF(ISERROR(AS169/AS$168),0,AS169/AS$168)</f>
        <v>0.11615615379479709</v>
      </c>
      <c r="AT173" s="21">
        <f t="shared" ref="AT173:AV173" si="527">IF(ISERROR(AT169/AT$168),0,AT169/AT$168)</f>
        <v>0.1234423144808134</v>
      </c>
      <c r="AU173" s="21">
        <f t="shared" si="527"/>
        <v>0.1650112096181594</v>
      </c>
      <c r="AV173" s="21">
        <f t="shared" si="527"/>
        <v>0.19518172570146369</v>
      </c>
      <c r="AX173" s="21">
        <f t="shared" ref="AX173:AY173" si="528">IF(ISERROR(AX169/AX$168),0,AX169/AX$168)</f>
        <v>0.16245852200991703</v>
      </c>
      <c r="AY173" s="21">
        <f t="shared" si="528"/>
        <v>0.15051079543341994</v>
      </c>
    </row>
    <row r="174" spans="2:51" x14ac:dyDescent="0.25">
      <c r="B174" s="1" t="str">
        <f>B170</f>
        <v>MTN</v>
      </c>
      <c r="C174" s="21">
        <f>IF(ISERROR(C170/C$168),0,C170/C$168)</f>
        <v>0</v>
      </c>
      <c r="D174" s="21">
        <f t="shared" ref="D174:AL174" si="529">IF(ISERROR(D170/D$168),0,D170/D$168)</f>
        <v>0</v>
      </c>
      <c r="E174" s="21">
        <f t="shared" si="529"/>
        <v>0</v>
      </c>
      <c r="F174" s="21">
        <f t="shared" si="529"/>
        <v>0</v>
      </c>
      <c r="G174" s="21">
        <f t="shared" si="529"/>
        <v>0</v>
      </c>
      <c r="H174" s="21">
        <f t="shared" si="529"/>
        <v>0</v>
      </c>
      <c r="I174" s="21">
        <f t="shared" si="529"/>
        <v>0</v>
      </c>
      <c r="J174" s="21">
        <f t="shared" si="529"/>
        <v>0</v>
      </c>
      <c r="K174" s="21">
        <f t="shared" si="529"/>
        <v>0</v>
      </c>
      <c r="L174" s="21">
        <f t="shared" si="529"/>
        <v>0</v>
      </c>
      <c r="M174" s="21">
        <f t="shared" si="529"/>
        <v>0</v>
      </c>
      <c r="N174" s="21">
        <f t="shared" si="529"/>
        <v>0</v>
      </c>
      <c r="O174" s="21">
        <f t="shared" si="529"/>
        <v>0</v>
      </c>
      <c r="P174" s="21">
        <f t="shared" si="529"/>
        <v>0</v>
      </c>
      <c r="Q174" s="21">
        <f t="shared" si="529"/>
        <v>0</v>
      </c>
      <c r="R174" s="21">
        <f t="shared" si="529"/>
        <v>0</v>
      </c>
      <c r="S174" s="21">
        <f t="shared" si="529"/>
        <v>0</v>
      </c>
      <c r="T174" s="21">
        <f t="shared" si="529"/>
        <v>0</v>
      </c>
      <c r="U174" s="21">
        <f t="shared" si="529"/>
        <v>0</v>
      </c>
      <c r="V174" s="21">
        <f t="shared" si="529"/>
        <v>0</v>
      </c>
      <c r="W174" s="21">
        <f t="shared" si="529"/>
        <v>0.79479638263294883</v>
      </c>
      <c r="X174" s="21">
        <f t="shared" si="529"/>
        <v>0.80599330570842953</v>
      </c>
      <c r="Y174" s="21">
        <f t="shared" si="529"/>
        <v>0.83124844895657279</v>
      </c>
      <c r="Z174" s="21">
        <f t="shared" si="529"/>
        <v>0.86040613537049537</v>
      </c>
      <c r="AA174" s="21">
        <f t="shared" si="529"/>
        <v>0.87469681459225013</v>
      </c>
      <c r="AB174" s="21">
        <f t="shared" si="529"/>
        <v>0.88694547820538805</v>
      </c>
      <c r="AC174" s="21">
        <f t="shared" si="529"/>
        <v>0.88799034435199331</v>
      </c>
      <c r="AD174" s="21">
        <f t="shared" si="529"/>
        <v>0.88425311648250038</v>
      </c>
      <c r="AE174" s="21">
        <f t="shared" si="529"/>
        <v>0.87965761856219193</v>
      </c>
      <c r="AF174" s="21">
        <f t="shared" si="529"/>
        <v>0.86695963745438909</v>
      </c>
      <c r="AG174" s="21">
        <f t="shared" si="529"/>
        <v>0.85383822052796543</v>
      </c>
      <c r="AH174" s="21">
        <f t="shared" si="529"/>
        <v>0.82689086262628431</v>
      </c>
      <c r="AI174" s="21">
        <f t="shared" si="529"/>
        <v>0.82501891462030064</v>
      </c>
      <c r="AJ174" s="21">
        <f t="shared" si="529"/>
        <v>0.80373113915746408</v>
      </c>
      <c r="AK174" s="21">
        <f t="shared" si="529"/>
        <v>0.80599970501739737</v>
      </c>
      <c r="AL174" s="21">
        <f t="shared" si="529"/>
        <v>0</v>
      </c>
      <c r="AN174" s="21">
        <f>IF(ISERROR(AN170/AN$168),0,AN170/AN$168)</f>
        <v>0</v>
      </c>
      <c r="AO174" s="21">
        <f t="shared" ref="AO174:AQ174" si="530">IF(ISERROR(AO170/AO$168),0,AO170/AO$168)</f>
        <v>0</v>
      </c>
      <c r="AP174" s="21">
        <f t="shared" si="530"/>
        <v>0</v>
      </c>
      <c r="AQ174" s="21">
        <f t="shared" si="530"/>
        <v>0.83754147799008305</v>
      </c>
      <c r="AS174" s="21">
        <f>IF(ISERROR(AS170/AS$168),0,AS170/AS$168)</f>
        <v>0.88384384620520295</v>
      </c>
      <c r="AT174" s="21">
        <f t="shared" ref="AT174:AV174" si="531">IF(ISERROR(AT170/AT$168),0,AT170/AT$168)</f>
        <v>0.87655768551918667</v>
      </c>
      <c r="AU174" s="21">
        <f t="shared" si="531"/>
        <v>0.8349887903818406</v>
      </c>
      <c r="AV174" s="21">
        <f t="shared" si="531"/>
        <v>0.80481827429853636</v>
      </c>
      <c r="AX174" s="21">
        <f t="shared" ref="AX174:AY174" si="532">IF(ISERROR(AX170/AX$168),0,AX170/AX$168)</f>
        <v>0.83754147799008305</v>
      </c>
      <c r="AY174" s="21">
        <f t="shared" si="532"/>
        <v>0.84948920456658006</v>
      </c>
    </row>
    <row r="175" spans="2:51" x14ac:dyDescent="0.25"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</row>
    <row r="176" spans="2:51" x14ac:dyDescent="0.25">
      <c r="B176" s="4" t="s">
        <v>49</v>
      </c>
      <c r="C176" s="75">
        <f>SUM(C177:C178)</f>
        <v>0</v>
      </c>
      <c r="D176" s="75">
        <f t="shared" ref="D176" si="533">SUM(D177:D178)</f>
        <v>0</v>
      </c>
      <c r="E176" s="75">
        <f t="shared" ref="E176" si="534">SUM(E177:E178)</f>
        <v>0</v>
      </c>
      <c r="F176" s="75">
        <f t="shared" ref="F176" si="535">SUM(F177:F178)</f>
        <v>0</v>
      </c>
      <c r="G176" s="75">
        <f t="shared" ref="G176" si="536">SUM(G177:G178)</f>
        <v>0</v>
      </c>
      <c r="H176" s="75">
        <f t="shared" ref="H176" si="537">SUM(H177:H178)</f>
        <v>0</v>
      </c>
      <c r="I176" s="75">
        <f t="shared" ref="I176" si="538">SUM(I177:I178)</f>
        <v>0</v>
      </c>
      <c r="J176" s="75">
        <f t="shared" ref="J176" si="539">SUM(J177:J178)</f>
        <v>0</v>
      </c>
      <c r="K176" s="75">
        <f t="shared" ref="K176" si="540">SUM(K177:K178)</f>
        <v>0</v>
      </c>
      <c r="L176" s="75">
        <f t="shared" ref="L176" si="541">SUM(L177:L178)</f>
        <v>0</v>
      </c>
      <c r="M176" s="75">
        <f t="shared" ref="M176" si="542">SUM(M177:M178)</f>
        <v>0</v>
      </c>
      <c r="N176" s="75">
        <f t="shared" ref="N176" si="543">SUM(N177:N178)</f>
        <v>0</v>
      </c>
      <c r="O176" s="75">
        <f t="shared" ref="O176" si="544">SUM(O177:O178)</f>
        <v>0</v>
      </c>
      <c r="P176" s="75">
        <f t="shared" ref="P176" si="545">SUM(P177:P178)</f>
        <v>0</v>
      </c>
      <c r="Q176" s="75">
        <f t="shared" ref="Q176" si="546">SUM(Q177:Q178)</f>
        <v>0</v>
      </c>
      <c r="R176" s="75">
        <f t="shared" ref="R176" si="547">SUM(R177:R178)</f>
        <v>0</v>
      </c>
      <c r="S176" s="75">
        <f t="shared" ref="S176" si="548">SUM(S177:S178)</f>
        <v>0</v>
      </c>
      <c r="T176" s="75">
        <f t="shared" ref="T176" si="549">SUM(T177:T178)</f>
        <v>0</v>
      </c>
      <c r="U176" s="75">
        <f t="shared" ref="U176" si="550">SUM(U177:U178)</f>
        <v>0</v>
      </c>
      <c r="V176" s="75">
        <f t="shared" ref="V176" si="551">SUM(V177:V178)</f>
        <v>0</v>
      </c>
      <c r="W176" s="75">
        <f t="shared" ref="W176" si="552">SUM(W177:W178)</f>
        <v>0</v>
      </c>
      <c r="X176" s="75">
        <f t="shared" ref="X176" si="553">SUM(X177:X178)</f>
        <v>0</v>
      </c>
      <c r="Y176" s="75">
        <f t="shared" ref="Y176" si="554">SUM(Y177:Y178)</f>
        <v>0</v>
      </c>
      <c r="Z176" s="75">
        <f t="shared" ref="Z176" si="555">SUM(Z177:Z178)</f>
        <v>0</v>
      </c>
      <c r="AA176" s="75">
        <f t="shared" ref="AA176" si="556">SUM(AA177:AA178)</f>
        <v>0</v>
      </c>
      <c r="AB176" s="75">
        <f t="shared" ref="AB176" si="557">SUM(AB177:AB178)</f>
        <v>0</v>
      </c>
      <c r="AC176" s="75">
        <f t="shared" ref="AC176" si="558">SUM(AC177:AC178)</f>
        <v>0</v>
      </c>
      <c r="AD176" s="75">
        <f t="shared" ref="AD176" si="559">SUM(AD177:AD178)</f>
        <v>0</v>
      </c>
      <c r="AE176" s="75">
        <f t="shared" ref="AE176" si="560">SUM(AE177:AE178)</f>
        <v>0</v>
      </c>
      <c r="AF176" s="75">
        <f t="shared" ref="AF176" si="561">SUM(AF177:AF178)</f>
        <v>0</v>
      </c>
      <c r="AG176" s="75">
        <f t="shared" ref="AG176" si="562">SUM(AG177:AG178)</f>
        <v>0</v>
      </c>
      <c r="AH176" s="75">
        <f t="shared" ref="AH176" si="563">SUM(AH177:AH178)</f>
        <v>0</v>
      </c>
      <c r="AI176" s="75">
        <f t="shared" ref="AI176" si="564">SUM(AI177:AI178)</f>
        <v>0</v>
      </c>
      <c r="AJ176" s="75">
        <f t="shared" ref="AJ176" si="565">SUM(AJ177:AJ178)</f>
        <v>0</v>
      </c>
      <c r="AK176" s="75">
        <f t="shared" ref="AK176" si="566">SUM(AK177:AK178)</f>
        <v>0</v>
      </c>
      <c r="AL176" s="75">
        <f t="shared" ref="AL176" si="567">SUM(AL177:AL178)</f>
        <v>0</v>
      </c>
      <c r="AN176" s="110">
        <f>SUM(AN177:AN178)</f>
        <v>0</v>
      </c>
      <c r="AO176" s="110">
        <f t="shared" ref="AO176:AQ176" si="568">SUM(AO177:AO178)</f>
        <v>0</v>
      </c>
      <c r="AP176" s="110">
        <f t="shared" si="568"/>
        <v>0</v>
      </c>
      <c r="AQ176" s="110">
        <f t="shared" si="568"/>
        <v>0</v>
      </c>
      <c r="AS176" s="110">
        <f>SUM(AS177:AS178)</f>
        <v>0</v>
      </c>
      <c r="AT176" s="110">
        <f t="shared" ref="AT176" si="569">SUM(AT177:AT178)</f>
        <v>0</v>
      </c>
      <c r="AU176" s="110">
        <f t="shared" ref="AU176" si="570">SUM(AU177:AU178)</f>
        <v>0</v>
      </c>
      <c r="AV176" s="110">
        <f t="shared" ref="AV176" si="571">SUM(AV177:AV178)</f>
        <v>0</v>
      </c>
      <c r="AX176" s="110">
        <f t="shared" ref="AX176" si="572">SUM(AX177:AX178)</f>
        <v>0</v>
      </c>
      <c r="AY176" s="110">
        <f t="shared" ref="AY176" si="573">SUM(AY177:AY178)</f>
        <v>0</v>
      </c>
    </row>
    <row r="177" spans="2:53" x14ac:dyDescent="0.25">
      <c r="B177" s="1" t="str">
        <f>B173</f>
        <v>AIRTEL</v>
      </c>
      <c r="C177" s="25">
        <f>AIRTEL!C58</f>
        <v>0</v>
      </c>
      <c r="D177" s="25">
        <f>AIRTEL!D58</f>
        <v>0</v>
      </c>
      <c r="E177" s="25">
        <f>AIRTEL!E58</f>
        <v>0</v>
      </c>
      <c r="F177" s="25">
        <f>AIRTEL!F58</f>
        <v>0</v>
      </c>
      <c r="G177" s="25">
        <f>AIRTEL!G58</f>
        <v>0</v>
      </c>
      <c r="H177" s="25">
        <f>AIRTEL!H58</f>
        <v>0</v>
      </c>
      <c r="I177" s="25">
        <f>AIRTEL!I58</f>
        <v>0</v>
      </c>
      <c r="J177" s="25">
        <f>AIRTEL!J58</f>
        <v>0</v>
      </c>
      <c r="K177" s="25">
        <f>AIRTEL!K58</f>
        <v>0</v>
      </c>
      <c r="L177" s="25">
        <f>AIRTEL!L58</f>
        <v>0</v>
      </c>
      <c r="M177" s="25">
        <f>AIRTEL!M58</f>
        <v>0</v>
      </c>
      <c r="N177" s="25">
        <f>AIRTEL!N58</f>
        <v>0</v>
      </c>
      <c r="O177" s="25">
        <f>AIRTEL!O58</f>
        <v>0</v>
      </c>
      <c r="P177" s="25">
        <f>AIRTEL!P58</f>
        <v>0</v>
      </c>
      <c r="Q177" s="25">
        <f>AIRTEL!Q58</f>
        <v>0</v>
      </c>
      <c r="R177" s="25">
        <f>AIRTEL!R58</f>
        <v>0</v>
      </c>
      <c r="S177" s="25">
        <f>AIRTEL!S58</f>
        <v>0</v>
      </c>
      <c r="T177" s="25">
        <f>AIRTEL!T58</f>
        <v>0</v>
      </c>
      <c r="U177" s="25">
        <f>AIRTEL!U58</f>
        <v>0</v>
      </c>
      <c r="V177" s="25">
        <f>AIRTEL!V58</f>
        <v>0</v>
      </c>
      <c r="W177" s="25">
        <f>AIRTEL!W58</f>
        <v>0</v>
      </c>
      <c r="X177" s="25">
        <f>AIRTEL!X58</f>
        <v>0</v>
      </c>
      <c r="Y177" s="25">
        <f>AIRTEL!Y58</f>
        <v>0</v>
      </c>
      <c r="Z177" s="25">
        <f>AIRTEL!Z58</f>
        <v>0</v>
      </c>
      <c r="AA177" s="25">
        <f>AIRTEL!AA58</f>
        <v>0</v>
      </c>
      <c r="AB177" s="25">
        <f>AIRTEL!AB58</f>
        <v>0</v>
      </c>
      <c r="AC177" s="25">
        <f>AIRTEL!AC58</f>
        <v>0</v>
      </c>
      <c r="AD177" s="25">
        <f>AIRTEL!AD58</f>
        <v>0</v>
      </c>
      <c r="AE177" s="25">
        <f>AIRTEL!AE58</f>
        <v>0</v>
      </c>
      <c r="AF177" s="25">
        <f>AIRTEL!AF58</f>
        <v>0</v>
      </c>
      <c r="AG177" s="25">
        <f>AIRTEL!AG58</f>
        <v>0</v>
      </c>
      <c r="AH177" s="25">
        <f>AIRTEL!AH58</f>
        <v>0</v>
      </c>
      <c r="AI177" s="25">
        <f>AIRTEL!AI58</f>
        <v>0</v>
      </c>
      <c r="AJ177" s="25">
        <f>AIRTEL!AJ58</f>
        <v>0</v>
      </c>
      <c r="AK177" s="25">
        <f>AIRTEL!AK58</f>
        <v>0</v>
      </c>
      <c r="AL177" s="25">
        <f>AIRTEL!AL58</f>
        <v>0</v>
      </c>
      <c r="AN177" s="108">
        <f>AIRTEL!AN58</f>
        <v>0</v>
      </c>
      <c r="AO177" s="108">
        <f>AIRTEL!AO58</f>
        <v>0</v>
      </c>
      <c r="AP177" s="108">
        <f>AIRTEL!AP58</f>
        <v>0</v>
      </c>
      <c r="AQ177" s="108">
        <f>AIRTEL!AQ58</f>
        <v>0</v>
      </c>
      <c r="AS177" s="108">
        <f>AIRTEL!AS58</f>
        <v>0</v>
      </c>
      <c r="AT177" s="108">
        <f>AIRTEL!AT58</f>
        <v>0</v>
      </c>
      <c r="AU177" s="108">
        <f>AIRTEL!AU58</f>
        <v>0</v>
      </c>
      <c r="AV177" s="108">
        <f>AIRTEL!AV58</f>
        <v>0</v>
      </c>
      <c r="AX177" s="108">
        <f>AIRTEL!AX58</f>
        <v>0</v>
      </c>
      <c r="AY177" s="108">
        <f>AIRTEL!AY58</f>
        <v>0</v>
      </c>
    </row>
    <row r="178" spans="2:53" x14ac:dyDescent="0.25">
      <c r="B178" s="1" t="str">
        <f>B174</f>
        <v>MTN</v>
      </c>
      <c r="C178" s="25">
        <f>MTN!C58</f>
        <v>0</v>
      </c>
      <c r="D178" s="25">
        <f>MTN!D58</f>
        <v>0</v>
      </c>
      <c r="E178" s="25">
        <f>MTN!E58</f>
        <v>0</v>
      </c>
      <c r="F178" s="25">
        <f>MTN!F58</f>
        <v>0</v>
      </c>
      <c r="G178" s="25">
        <f>MTN!G58</f>
        <v>0</v>
      </c>
      <c r="H178" s="25">
        <f>MTN!H58</f>
        <v>0</v>
      </c>
      <c r="I178" s="25">
        <f>MTN!I58</f>
        <v>0</v>
      </c>
      <c r="J178" s="25">
        <f>MTN!J58</f>
        <v>0</v>
      </c>
      <c r="K178" s="25">
        <f>MTN!K58</f>
        <v>0</v>
      </c>
      <c r="L178" s="25">
        <f>MTN!L58</f>
        <v>0</v>
      </c>
      <c r="M178" s="25">
        <f>MTN!M58</f>
        <v>0</v>
      </c>
      <c r="N178" s="25">
        <f>MTN!N58</f>
        <v>0</v>
      </c>
      <c r="O178" s="25">
        <f>MTN!O58</f>
        <v>0</v>
      </c>
      <c r="P178" s="25">
        <f>MTN!P58</f>
        <v>0</v>
      </c>
      <c r="Q178" s="25">
        <f>MTN!Q58</f>
        <v>0</v>
      </c>
      <c r="R178" s="25">
        <f>MTN!R58</f>
        <v>0</v>
      </c>
      <c r="S178" s="25">
        <f>MTN!S58</f>
        <v>0</v>
      </c>
      <c r="T178" s="25">
        <f>MTN!T58</f>
        <v>0</v>
      </c>
      <c r="U178" s="25">
        <f>MTN!U58</f>
        <v>0</v>
      </c>
      <c r="V178" s="25">
        <f>MTN!V58</f>
        <v>0</v>
      </c>
      <c r="W178" s="25">
        <f>MTN!W58</f>
        <v>0</v>
      </c>
      <c r="X178" s="25">
        <f>MTN!X58</f>
        <v>0</v>
      </c>
      <c r="Y178" s="25">
        <f>MTN!Y58</f>
        <v>0</v>
      </c>
      <c r="Z178" s="25">
        <f>MTN!Z58</f>
        <v>0</v>
      </c>
      <c r="AA178" s="25">
        <f>MTN!AA58</f>
        <v>0</v>
      </c>
      <c r="AB178" s="25">
        <f>MTN!AB58</f>
        <v>0</v>
      </c>
      <c r="AC178" s="25">
        <f>MTN!AC58</f>
        <v>0</v>
      </c>
      <c r="AD178" s="25">
        <f>MTN!AD58</f>
        <v>0</v>
      </c>
      <c r="AE178" s="25">
        <f>MTN!AE58</f>
        <v>0</v>
      </c>
      <c r="AF178" s="25">
        <f>MTN!AF58</f>
        <v>0</v>
      </c>
      <c r="AG178" s="25">
        <f>MTN!AG58</f>
        <v>0</v>
      </c>
      <c r="AH178" s="25">
        <f>MTN!AH58</f>
        <v>0</v>
      </c>
      <c r="AI178" s="25">
        <f>MTN!AI58</f>
        <v>0</v>
      </c>
      <c r="AJ178" s="25">
        <f>MTN!AJ58</f>
        <v>0</v>
      </c>
      <c r="AK178" s="25">
        <f>MTN!AK58</f>
        <v>0</v>
      </c>
      <c r="AL178" s="25">
        <f>MTN!AL58</f>
        <v>0</v>
      </c>
      <c r="AN178" s="108">
        <f>MTN!AN58</f>
        <v>0</v>
      </c>
      <c r="AO178" s="108">
        <f>MTN!AO58</f>
        <v>0</v>
      </c>
      <c r="AP178" s="108">
        <f>MTN!AP58</f>
        <v>0</v>
      </c>
      <c r="AQ178" s="108">
        <f>MTN!AQ58</f>
        <v>0</v>
      </c>
      <c r="AS178" s="108">
        <f>MTN!AS58</f>
        <v>0</v>
      </c>
      <c r="AT178" s="108">
        <f>MTN!AT58</f>
        <v>0</v>
      </c>
      <c r="AU178" s="108">
        <f>MTN!AU58</f>
        <v>0</v>
      </c>
      <c r="AV178" s="108">
        <f>MTN!AV58</f>
        <v>0</v>
      </c>
      <c r="AX178" s="108">
        <f>MTN!AX58</f>
        <v>0</v>
      </c>
      <c r="AY178" s="108">
        <f>MTN!AY58</f>
        <v>0</v>
      </c>
    </row>
    <row r="179" spans="2:53" x14ac:dyDescent="0.25">
      <c r="B179" s="3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</row>
    <row r="180" spans="2:53" x14ac:dyDescent="0.25">
      <c r="B180" s="3" t="s">
        <v>88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</row>
    <row r="181" spans="2:53" x14ac:dyDescent="0.25">
      <c r="B181" s="1" t="str">
        <f>B177</f>
        <v>AIRTEL</v>
      </c>
      <c r="C181" s="21">
        <f>IF(ISERROR(C177/C$176),0,C177/C$176)</f>
        <v>0</v>
      </c>
      <c r="D181" s="21">
        <f t="shared" ref="D181:AL181" si="574">IF(ISERROR(D177/D$176),0,D177/D$176)</f>
        <v>0</v>
      </c>
      <c r="E181" s="21">
        <f t="shared" si="574"/>
        <v>0</v>
      </c>
      <c r="F181" s="21">
        <f t="shared" si="574"/>
        <v>0</v>
      </c>
      <c r="G181" s="21">
        <f t="shared" si="574"/>
        <v>0</v>
      </c>
      <c r="H181" s="21">
        <f t="shared" si="574"/>
        <v>0</v>
      </c>
      <c r="I181" s="21">
        <f t="shared" si="574"/>
        <v>0</v>
      </c>
      <c r="J181" s="21">
        <f t="shared" si="574"/>
        <v>0</v>
      </c>
      <c r="K181" s="21">
        <f t="shared" si="574"/>
        <v>0</v>
      </c>
      <c r="L181" s="21">
        <f t="shared" si="574"/>
        <v>0</v>
      </c>
      <c r="M181" s="21">
        <f t="shared" si="574"/>
        <v>0</v>
      </c>
      <c r="N181" s="21">
        <f t="shared" si="574"/>
        <v>0</v>
      </c>
      <c r="O181" s="21">
        <f t="shared" si="574"/>
        <v>0</v>
      </c>
      <c r="P181" s="21">
        <f t="shared" si="574"/>
        <v>0</v>
      </c>
      <c r="Q181" s="21">
        <f t="shared" si="574"/>
        <v>0</v>
      </c>
      <c r="R181" s="21">
        <f t="shared" si="574"/>
        <v>0</v>
      </c>
      <c r="S181" s="21">
        <f t="shared" si="574"/>
        <v>0</v>
      </c>
      <c r="T181" s="21">
        <f t="shared" si="574"/>
        <v>0</v>
      </c>
      <c r="U181" s="21">
        <f t="shared" si="574"/>
        <v>0</v>
      </c>
      <c r="V181" s="21">
        <f t="shared" si="574"/>
        <v>0</v>
      </c>
      <c r="W181" s="21">
        <f t="shared" si="574"/>
        <v>0</v>
      </c>
      <c r="X181" s="21">
        <f t="shared" si="574"/>
        <v>0</v>
      </c>
      <c r="Y181" s="21">
        <f t="shared" si="574"/>
        <v>0</v>
      </c>
      <c r="Z181" s="21">
        <f t="shared" si="574"/>
        <v>0</v>
      </c>
      <c r="AA181" s="21">
        <f t="shared" si="574"/>
        <v>0</v>
      </c>
      <c r="AB181" s="21">
        <f t="shared" si="574"/>
        <v>0</v>
      </c>
      <c r="AC181" s="21">
        <f t="shared" si="574"/>
        <v>0</v>
      </c>
      <c r="AD181" s="21">
        <f t="shared" si="574"/>
        <v>0</v>
      </c>
      <c r="AE181" s="21">
        <f t="shared" si="574"/>
        <v>0</v>
      </c>
      <c r="AF181" s="21">
        <f t="shared" si="574"/>
        <v>0</v>
      </c>
      <c r="AG181" s="21">
        <f t="shared" si="574"/>
        <v>0</v>
      </c>
      <c r="AH181" s="21">
        <f t="shared" si="574"/>
        <v>0</v>
      </c>
      <c r="AI181" s="21">
        <f t="shared" si="574"/>
        <v>0</v>
      </c>
      <c r="AJ181" s="21">
        <f t="shared" si="574"/>
        <v>0</v>
      </c>
      <c r="AK181" s="21">
        <f t="shared" si="574"/>
        <v>0</v>
      </c>
      <c r="AL181" s="21">
        <f t="shared" si="574"/>
        <v>0</v>
      </c>
      <c r="AN181" s="21">
        <f>IF(ISERROR(AN177/AN$176),0,AN177/AN$176)</f>
        <v>0</v>
      </c>
      <c r="AO181" s="21">
        <f t="shared" ref="AO181:AQ181" si="575">IF(ISERROR(AO177/AO$176),0,AO177/AO$176)</f>
        <v>0</v>
      </c>
      <c r="AP181" s="21">
        <f t="shared" si="575"/>
        <v>0</v>
      </c>
      <c r="AQ181" s="21">
        <f t="shared" si="575"/>
        <v>0</v>
      </c>
      <c r="AS181" s="21">
        <f>IF(ISERROR(AS177/AS$176),0,AS177/AS$176)</f>
        <v>0</v>
      </c>
      <c r="AT181" s="21">
        <f t="shared" ref="AT181:AV181" si="576">IF(ISERROR(AT177/AT$176),0,AT177/AT$176)</f>
        <v>0</v>
      </c>
      <c r="AU181" s="21">
        <f t="shared" si="576"/>
        <v>0</v>
      </c>
      <c r="AV181" s="21">
        <f t="shared" si="576"/>
        <v>0</v>
      </c>
      <c r="AX181" s="21">
        <f t="shared" ref="AX181:AY181" si="577">IF(ISERROR(AX177/AX$176),0,AX177/AX$176)</f>
        <v>0</v>
      </c>
      <c r="AY181" s="21">
        <f t="shared" si="577"/>
        <v>0</v>
      </c>
    </row>
    <row r="182" spans="2:53" x14ac:dyDescent="0.25">
      <c r="B182" s="1" t="str">
        <f>B178</f>
        <v>MTN</v>
      </c>
      <c r="C182" s="21">
        <f>IF(ISERROR(C178/C$176),0,C178/C$176)</f>
        <v>0</v>
      </c>
      <c r="D182" s="21">
        <f t="shared" ref="D182:AL182" si="578">IF(ISERROR(D178/D$176),0,D178/D$176)</f>
        <v>0</v>
      </c>
      <c r="E182" s="21">
        <f t="shared" si="578"/>
        <v>0</v>
      </c>
      <c r="F182" s="21">
        <f t="shared" si="578"/>
        <v>0</v>
      </c>
      <c r="G182" s="21">
        <f t="shared" si="578"/>
        <v>0</v>
      </c>
      <c r="H182" s="21">
        <f t="shared" si="578"/>
        <v>0</v>
      </c>
      <c r="I182" s="21">
        <f t="shared" si="578"/>
        <v>0</v>
      </c>
      <c r="J182" s="21">
        <f t="shared" si="578"/>
        <v>0</v>
      </c>
      <c r="K182" s="21">
        <f t="shared" si="578"/>
        <v>0</v>
      </c>
      <c r="L182" s="21">
        <f t="shared" si="578"/>
        <v>0</v>
      </c>
      <c r="M182" s="21">
        <f t="shared" si="578"/>
        <v>0</v>
      </c>
      <c r="N182" s="21">
        <f t="shared" si="578"/>
        <v>0</v>
      </c>
      <c r="O182" s="21">
        <f t="shared" si="578"/>
        <v>0</v>
      </c>
      <c r="P182" s="21">
        <f t="shared" si="578"/>
        <v>0</v>
      </c>
      <c r="Q182" s="21">
        <f t="shared" si="578"/>
        <v>0</v>
      </c>
      <c r="R182" s="21">
        <f t="shared" si="578"/>
        <v>0</v>
      </c>
      <c r="S182" s="21">
        <f t="shared" si="578"/>
        <v>0</v>
      </c>
      <c r="T182" s="21">
        <f t="shared" si="578"/>
        <v>0</v>
      </c>
      <c r="U182" s="21">
        <f t="shared" si="578"/>
        <v>0</v>
      </c>
      <c r="V182" s="21">
        <f t="shared" si="578"/>
        <v>0</v>
      </c>
      <c r="W182" s="21">
        <f t="shared" si="578"/>
        <v>0</v>
      </c>
      <c r="X182" s="21">
        <f t="shared" si="578"/>
        <v>0</v>
      </c>
      <c r="Y182" s="21">
        <f t="shared" si="578"/>
        <v>0</v>
      </c>
      <c r="Z182" s="21">
        <f t="shared" si="578"/>
        <v>0</v>
      </c>
      <c r="AA182" s="21">
        <f t="shared" si="578"/>
        <v>0</v>
      </c>
      <c r="AB182" s="21">
        <f t="shared" si="578"/>
        <v>0</v>
      </c>
      <c r="AC182" s="21">
        <f t="shared" si="578"/>
        <v>0</v>
      </c>
      <c r="AD182" s="21">
        <f t="shared" si="578"/>
        <v>0</v>
      </c>
      <c r="AE182" s="21">
        <f t="shared" si="578"/>
        <v>0</v>
      </c>
      <c r="AF182" s="21">
        <f t="shared" si="578"/>
        <v>0</v>
      </c>
      <c r="AG182" s="21">
        <f t="shared" si="578"/>
        <v>0</v>
      </c>
      <c r="AH182" s="21">
        <f t="shared" si="578"/>
        <v>0</v>
      </c>
      <c r="AI182" s="21">
        <f t="shared" si="578"/>
        <v>0</v>
      </c>
      <c r="AJ182" s="21">
        <f t="shared" si="578"/>
        <v>0</v>
      </c>
      <c r="AK182" s="21">
        <f t="shared" si="578"/>
        <v>0</v>
      </c>
      <c r="AL182" s="21">
        <f t="shared" si="578"/>
        <v>0</v>
      </c>
      <c r="AN182" s="21">
        <f>IF(ISERROR(AN178/AN$176),0,AN178/AN$1761)</f>
        <v>0</v>
      </c>
      <c r="AO182" s="21">
        <f t="shared" ref="AO182:AQ182" si="579">IF(ISERROR(AO178/AO$176),0,AO178/AO$1761)</f>
        <v>0</v>
      </c>
      <c r="AP182" s="21">
        <f t="shared" si="579"/>
        <v>0</v>
      </c>
      <c r="AQ182" s="21">
        <f t="shared" si="579"/>
        <v>0</v>
      </c>
      <c r="AS182" s="21">
        <f>IF(ISERROR(AS178/AS$176),0,AS178/AS$1761)</f>
        <v>0</v>
      </c>
      <c r="AT182" s="21">
        <f t="shared" ref="AT182:AV182" si="580">IF(ISERROR(AT178/AT$176),0,AT178/AT$1761)</f>
        <v>0</v>
      </c>
      <c r="AU182" s="21">
        <f t="shared" si="580"/>
        <v>0</v>
      </c>
      <c r="AV182" s="21">
        <f t="shared" si="580"/>
        <v>0</v>
      </c>
      <c r="AX182" s="21">
        <f t="shared" ref="AX182:AY182" si="581">IF(ISERROR(AX178/AX$176),0,AX178/AX$1761)</f>
        <v>0</v>
      </c>
      <c r="AY182" s="21">
        <f t="shared" si="581"/>
        <v>0</v>
      </c>
    </row>
    <row r="183" spans="2:53" x14ac:dyDescent="0.25">
      <c r="B183" s="3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</row>
    <row r="184" spans="2:53" x14ac:dyDescent="0.25">
      <c r="B184" s="1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</row>
    <row r="185" spans="2:53" x14ac:dyDescent="0.25">
      <c r="B185" s="4" t="s">
        <v>48</v>
      </c>
      <c r="C185" s="75">
        <f>SUM(C186:C187)</f>
        <v>0</v>
      </c>
      <c r="D185" s="75">
        <f t="shared" ref="D185" si="582">SUM(D186:D187)</f>
        <v>0</v>
      </c>
      <c r="E185" s="75">
        <f t="shared" ref="E185" si="583">SUM(E186:E187)</f>
        <v>0</v>
      </c>
      <c r="F185" s="75">
        <f t="shared" ref="F185" si="584">SUM(F186:F187)</f>
        <v>0</v>
      </c>
      <c r="G185" s="75">
        <f t="shared" ref="G185" si="585">SUM(G186:G187)</f>
        <v>0</v>
      </c>
      <c r="H185" s="75">
        <f t="shared" ref="H185" si="586">SUM(H186:H187)</f>
        <v>0</v>
      </c>
      <c r="I185" s="75">
        <f t="shared" ref="I185" si="587">SUM(I186:I187)</f>
        <v>0</v>
      </c>
      <c r="J185" s="75">
        <f t="shared" ref="J185" si="588">SUM(J186:J187)</f>
        <v>0</v>
      </c>
      <c r="K185" s="75">
        <f t="shared" ref="K185" si="589">SUM(K186:K187)</f>
        <v>0</v>
      </c>
      <c r="L185" s="75">
        <f t="shared" ref="L185" si="590">SUM(L186:L187)</f>
        <v>0</v>
      </c>
      <c r="M185" s="75">
        <f t="shared" ref="M185" si="591">SUM(M186:M187)</f>
        <v>0</v>
      </c>
      <c r="N185" s="75">
        <f t="shared" ref="N185" si="592">SUM(N186:N187)</f>
        <v>0</v>
      </c>
      <c r="O185" s="75">
        <f t="shared" ref="O185" si="593">SUM(O186:O187)</f>
        <v>0</v>
      </c>
      <c r="P185" s="75">
        <f t="shared" ref="P185" si="594">SUM(P186:P187)</f>
        <v>0</v>
      </c>
      <c r="Q185" s="75">
        <f t="shared" ref="Q185" si="595">SUM(Q186:Q187)</f>
        <v>0</v>
      </c>
      <c r="R185" s="75">
        <f t="shared" ref="R185" si="596">SUM(R186:R187)</f>
        <v>0</v>
      </c>
      <c r="S185" s="75">
        <f t="shared" ref="S185" si="597">SUM(S186:S187)</f>
        <v>0</v>
      </c>
      <c r="T185" s="75">
        <f t="shared" ref="T185" si="598">SUM(T186:T187)</f>
        <v>0</v>
      </c>
      <c r="U185" s="75">
        <f t="shared" ref="U185" si="599">SUM(U186:U187)</f>
        <v>0</v>
      </c>
      <c r="V185" s="75">
        <f t="shared" ref="V185" si="600">SUM(V186:V187)</f>
        <v>0</v>
      </c>
      <c r="W185" s="75">
        <f t="shared" ref="W185" si="601">SUM(W186:W187)</f>
        <v>219796.97097981488</v>
      </c>
      <c r="X185" s="75">
        <f t="shared" ref="X185" si="602">SUM(X186:X187)</f>
        <v>272009.4684944998</v>
      </c>
      <c r="Y185" s="75">
        <f t="shared" ref="Y185" si="603">SUM(Y186:Y187)</f>
        <v>297020.65274879977</v>
      </c>
      <c r="Z185" s="75">
        <f t="shared" ref="Z185" si="604">SUM(Z186:Z187)</f>
        <v>469597.04562349938</v>
      </c>
      <c r="AA185" s="75">
        <f t="shared" ref="AA185" si="605">SUM(AA186:AA187)</f>
        <v>443043.1107825996</v>
      </c>
      <c r="AB185" s="75">
        <f t="shared" ref="AB185" si="606">SUM(AB186:AB187)</f>
        <v>494561.83400000003</v>
      </c>
      <c r="AC185" s="75">
        <f t="shared" ref="AC185" si="607">SUM(AC186:AC187)</f>
        <v>614615.56306429999</v>
      </c>
      <c r="AD185" s="75">
        <f t="shared" ref="AD185" si="608">SUM(AD186:AD187)</f>
        <v>656937.12476759998</v>
      </c>
      <c r="AE185" s="75">
        <f t="shared" ref="AE185" si="609">SUM(AE186:AE187)</f>
        <v>728968.68730988703</v>
      </c>
      <c r="AF185" s="75">
        <f t="shared" ref="AF185" si="610">SUM(AF186:AF187)</f>
        <v>760462.36233557609</v>
      </c>
      <c r="AG185" s="75">
        <f t="shared" ref="AG185" si="611">SUM(AG186:AG187)</f>
        <v>862575.941378469</v>
      </c>
      <c r="AH185" s="75">
        <f t="shared" ref="AH185" si="612">SUM(AH186:AH187)</f>
        <v>869809.28100672807</v>
      </c>
      <c r="AI185" s="75">
        <f t="shared" ref="AI185" si="613">SUM(AI186:AI187)</f>
        <v>891024.80704457499</v>
      </c>
      <c r="AJ185" s="75">
        <f t="shared" ref="AJ185" si="614">SUM(AJ186:AJ187)</f>
        <v>828084.20779805689</v>
      </c>
      <c r="AK185" s="75">
        <f t="shared" ref="AK185" si="615">SUM(AK186:AK187)</f>
        <v>743111.63376114401</v>
      </c>
      <c r="AL185" s="75">
        <f t="shared" ref="AL185" si="616">SUM(AL186:AL187)</f>
        <v>0</v>
      </c>
      <c r="AN185" s="110">
        <f>SUM(AN186:AN187)</f>
        <v>0</v>
      </c>
      <c r="AO185" s="110">
        <f t="shared" ref="AO185:AQ185" si="617">SUM(AO186:AO187)</f>
        <v>0</v>
      </c>
      <c r="AP185" s="110">
        <f t="shared" si="617"/>
        <v>219796.97097981488</v>
      </c>
      <c r="AQ185" s="110">
        <f t="shared" si="617"/>
        <v>1038627.1668667989</v>
      </c>
      <c r="AS185" s="110">
        <f>SUM(AS186:AS187)</f>
        <v>1552220.5078468996</v>
      </c>
      <c r="AT185" s="110">
        <f t="shared" ref="AT185" si="618">SUM(AT186:AT187)</f>
        <v>2146368.1744130631</v>
      </c>
      <c r="AU185" s="110">
        <f t="shared" ref="AU185" si="619">SUM(AU186:AU187)</f>
        <v>2623410.0294297719</v>
      </c>
      <c r="AV185" s="110">
        <f t="shared" ref="AV185" si="620">SUM(AV186:AV187)</f>
        <v>1571195.8415592008</v>
      </c>
      <c r="AX185" s="110">
        <f t="shared" ref="AX185" si="621">SUM(AX186:AX187)</f>
        <v>1258424.1378466138</v>
      </c>
      <c r="AY185" s="110">
        <f t="shared" ref="AY185" si="622">SUM(AY186:AY187)</f>
        <v>7893194.5532489363</v>
      </c>
    </row>
    <row r="186" spans="2:53" x14ac:dyDescent="0.25">
      <c r="B186" s="1" t="str">
        <f>B181</f>
        <v>AIRTEL</v>
      </c>
      <c r="C186" s="12">
        <f>AIRTEL!C59</f>
        <v>0</v>
      </c>
      <c r="D186" s="12">
        <f>AIRTEL!D59</f>
        <v>0</v>
      </c>
      <c r="E186" s="12">
        <f>AIRTEL!E59</f>
        <v>0</v>
      </c>
      <c r="F186" s="12">
        <f>AIRTEL!F59</f>
        <v>0</v>
      </c>
      <c r="G186" s="12">
        <f>AIRTEL!G59</f>
        <v>0</v>
      </c>
      <c r="H186" s="12">
        <f>AIRTEL!H59</f>
        <v>0</v>
      </c>
      <c r="I186" s="12">
        <f>AIRTEL!I59</f>
        <v>0</v>
      </c>
      <c r="J186" s="12">
        <f>AIRTEL!J59</f>
        <v>0</v>
      </c>
      <c r="K186" s="12">
        <f>AIRTEL!K59</f>
        <v>0</v>
      </c>
      <c r="L186" s="12">
        <f>AIRTEL!L59</f>
        <v>0</v>
      </c>
      <c r="M186" s="12">
        <f>AIRTEL!M59</f>
        <v>0</v>
      </c>
      <c r="N186" s="12">
        <f>AIRTEL!N59</f>
        <v>0</v>
      </c>
      <c r="O186" s="12">
        <f>AIRTEL!O59</f>
        <v>0</v>
      </c>
      <c r="P186" s="12">
        <f>AIRTEL!P59</f>
        <v>0</v>
      </c>
      <c r="Q186" s="12">
        <f>AIRTEL!Q59</f>
        <v>0</v>
      </c>
      <c r="R186" s="12">
        <f>AIRTEL!R59</f>
        <v>0</v>
      </c>
      <c r="S186" s="12">
        <f>AIRTEL!S59</f>
        <v>0</v>
      </c>
      <c r="T186" s="12">
        <f>AIRTEL!T59</f>
        <v>0</v>
      </c>
      <c r="U186" s="12">
        <f>AIRTEL!U59</f>
        <v>0</v>
      </c>
      <c r="V186" s="12">
        <f>AIRTEL!V59</f>
        <v>0</v>
      </c>
      <c r="W186" s="12">
        <f>AIRTEL!W59</f>
        <v>34683.015979814889</v>
      </c>
      <c r="X186" s="12">
        <f>AIRTEL!X59</f>
        <v>37214.267494499771</v>
      </c>
      <c r="Y186" s="12">
        <f>AIRTEL!Y59</f>
        <v>34679.436748799752</v>
      </c>
      <c r="Z186" s="12">
        <f>AIRTEL!Z59</f>
        <v>47174.011623499398</v>
      </c>
      <c r="AA186" s="12">
        <f>AIRTEL!AA59</f>
        <v>39392.980782599589</v>
      </c>
      <c r="AB186" s="12">
        <f>AIRTEL!AB59</f>
        <v>40369.64</v>
      </c>
      <c r="AC186" s="12">
        <f>AIRTEL!AC59</f>
        <v>49930.036064300002</v>
      </c>
      <c r="AD186" s="12">
        <f>AIRTEL!AD59</f>
        <v>56662.595767600011</v>
      </c>
      <c r="AE186" s="12">
        <f>AIRTEL!AE59</f>
        <v>67801.650303999995</v>
      </c>
      <c r="AF186" s="12">
        <f>AIRTEL!AF59</f>
        <v>80302.252999999997</v>
      </c>
      <c r="AG186" s="12">
        <f>AIRTEL!AG59</f>
        <v>101692.99099999999</v>
      </c>
      <c r="AH186" s="12">
        <f>AIRTEL!AH59</f>
        <v>111328.95299999999</v>
      </c>
      <c r="AI186" s="12">
        <f>AIRTEL!AI59</f>
        <v>119480.38400000001</v>
      </c>
      <c r="AJ186" s="12">
        <f>AIRTEL!AJ59</f>
        <v>120592.75001</v>
      </c>
      <c r="AK186" s="12">
        <f>AIRTEL!AK59</f>
        <v>95858.687999999995</v>
      </c>
      <c r="AL186" s="12">
        <f>AIRTEL!AL59</f>
        <v>0</v>
      </c>
      <c r="AN186" s="108">
        <f>AIRTEL!AN59</f>
        <v>0</v>
      </c>
      <c r="AO186" s="108">
        <f>AIRTEL!AO59</f>
        <v>0</v>
      </c>
      <c r="AP186" s="108">
        <f>AIRTEL!AP59</f>
        <v>34683.015979814889</v>
      </c>
      <c r="AQ186" s="108">
        <f>AIRTEL!AQ59</f>
        <v>119067.71586679891</v>
      </c>
      <c r="AS186" s="108">
        <f>AIRTEL!AS59</f>
        <v>129692.65684689958</v>
      </c>
      <c r="AT186" s="108">
        <f>AIRTEL!AT59</f>
        <v>204766.4990716</v>
      </c>
      <c r="AU186" s="108">
        <f>AIRTEL!AU59</f>
        <v>332502.32799999998</v>
      </c>
      <c r="AV186" s="108">
        <f>AIRTEL!AV59</f>
        <v>216451.43800999998</v>
      </c>
      <c r="AX186" s="108">
        <f>AIRTEL!AX59</f>
        <v>153750.73184661381</v>
      </c>
      <c r="AY186" s="108">
        <f>AIRTEL!AY59</f>
        <v>883412.92192849959</v>
      </c>
    </row>
    <row r="187" spans="2:53" x14ac:dyDescent="0.25">
      <c r="B187" s="1" t="str">
        <f>B182</f>
        <v>MTN</v>
      </c>
      <c r="C187" s="12">
        <f>MTN!C59</f>
        <v>0</v>
      </c>
      <c r="D187" s="12">
        <f>MTN!D59</f>
        <v>0</v>
      </c>
      <c r="E187" s="12">
        <f>MTN!E59</f>
        <v>0</v>
      </c>
      <c r="F187" s="12">
        <f>MTN!F59</f>
        <v>0</v>
      </c>
      <c r="G187" s="12">
        <f>MTN!G59</f>
        <v>0</v>
      </c>
      <c r="H187" s="12">
        <f>MTN!H59</f>
        <v>0</v>
      </c>
      <c r="I187" s="12">
        <f>MTN!I59</f>
        <v>0</v>
      </c>
      <c r="J187" s="12">
        <f>MTN!J59</f>
        <v>0</v>
      </c>
      <c r="K187" s="12">
        <f>MTN!K59</f>
        <v>0</v>
      </c>
      <c r="L187" s="12">
        <f>MTN!L59</f>
        <v>0</v>
      </c>
      <c r="M187" s="12">
        <f>MTN!M59</f>
        <v>0</v>
      </c>
      <c r="N187" s="12">
        <f>MTN!N59</f>
        <v>0</v>
      </c>
      <c r="O187" s="12">
        <f>MTN!O59</f>
        <v>0</v>
      </c>
      <c r="P187" s="12">
        <f>MTN!P59</f>
        <v>0</v>
      </c>
      <c r="Q187" s="12">
        <f>MTN!Q59</f>
        <v>0</v>
      </c>
      <c r="R187" s="12">
        <f>MTN!R59</f>
        <v>0</v>
      </c>
      <c r="S187" s="12">
        <f>MTN!S59</f>
        <v>0</v>
      </c>
      <c r="T187" s="12">
        <f>MTN!T59</f>
        <v>0</v>
      </c>
      <c r="U187" s="12">
        <f>MTN!U59</f>
        <v>0</v>
      </c>
      <c r="V187" s="12">
        <f>MTN!V59</f>
        <v>0</v>
      </c>
      <c r="W187" s="12">
        <f>MTN!W59</f>
        <v>185113.95499999999</v>
      </c>
      <c r="X187" s="12">
        <f>MTN!X59</f>
        <v>234795.201</v>
      </c>
      <c r="Y187" s="12">
        <f>MTN!Y59</f>
        <v>262341.21600000001</v>
      </c>
      <c r="Z187" s="12">
        <f>MTN!Z59</f>
        <v>422423.03399999999</v>
      </c>
      <c r="AA187" s="12">
        <f>MTN!AA59</f>
        <v>403650.13</v>
      </c>
      <c r="AB187" s="12">
        <f>MTN!AB59</f>
        <v>454192.19400000002</v>
      </c>
      <c r="AC187" s="12">
        <f>MTN!AC59</f>
        <v>564685.527</v>
      </c>
      <c r="AD187" s="12">
        <f>MTN!AD59</f>
        <v>600274.52899999998</v>
      </c>
      <c r="AE187" s="12">
        <f>MTN!AE59</f>
        <v>661167.03700588702</v>
      </c>
      <c r="AF187" s="12">
        <f>MTN!AF59</f>
        <v>680160.10933557607</v>
      </c>
      <c r="AG187" s="12">
        <f>MTN!AG59</f>
        <v>760882.95037846896</v>
      </c>
      <c r="AH187" s="12">
        <f>MTN!AH59</f>
        <v>758480.32800672809</v>
      </c>
      <c r="AI187" s="12">
        <f>MTN!AI59</f>
        <v>771544.42304457503</v>
      </c>
      <c r="AJ187" s="12">
        <f>MTN!AJ59</f>
        <v>707491.45778805693</v>
      </c>
      <c r="AK187" s="12">
        <f>MTN!AK59</f>
        <v>647252.94576114404</v>
      </c>
      <c r="AL187" s="12">
        <f>MTN!AL59</f>
        <v>0</v>
      </c>
      <c r="AN187" s="108">
        <f>MTN!AN59</f>
        <v>0</v>
      </c>
      <c r="AO187" s="108">
        <f>MTN!AO59</f>
        <v>0</v>
      </c>
      <c r="AP187" s="108">
        <f>MTN!AP59</f>
        <v>185113.95499999999</v>
      </c>
      <c r="AQ187" s="108">
        <f>MTN!AQ59</f>
        <v>919559.451</v>
      </c>
      <c r="AS187" s="108">
        <f>MTN!AS59</f>
        <v>1422527.851</v>
      </c>
      <c r="AT187" s="108">
        <f>MTN!AT59</f>
        <v>1941601.6753414632</v>
      </c>
      <c r="AU187" s="108">
        <f>MTN!AU59</f>
        <v>2290907.7014297722</v>
      </c>
      <c r="AV187" s="108">
        <f>MTN!AV59</f>
        <v>1354744.4035492009</v>
      </c>
      <c r="AX187" s="108">
        <f>MTN!AX59</f>
        <v>1104673.406</v>
      </c>
      <c r="AY187" s="108">
        <f>MTN!AY59</f>
        <v>7009781.6313204365</v>
      </c>
    </row>
    <row r="188" spans="2:53" x14ac:dyDescent="0.25">
      <c r="B188" s="1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</row>
    <row r="189" spans="2:53" x14ac:dyDescent="0.25">
      <c r="B189" s="3" t="s">
        <v>88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</row>
    <row r="190" spans="2:53" x14ac:dyDescent="0.25">
      <c r="B190" s="1" t="str">
        <f>B186</f>
        <v>AIRTEL</v>
      </c>
      <c r="C190" s="21">
        <f>IF(ISERROR(C186/C$185),0,C186/C$185)</f>
        <v>0</v>
      </c>
      <c r="D190" s="21">
        <f t="shared" ref="D190:AL190" si="623">IF(ISERROR(D186/D$185),0,D186/D$185)</f>
        <v>0</v>
      </c>
      <c r="E190" s="21">
        <f t="shared" si="623"/>
        <v>0</v>
      </c>
      <c r="F190" s="21">
        <f t="shared" si="623"/>
        <v>0</v>
      </c>
      <c r="G190" s="21">
        <f t="shared" si="623"/>
        <v>0</v>
      </c>
      <c r="H190" s="21">
        <f t="shared" si="623"/>
        <v>0</v>
      </c>
      <c r="I190" s="21">
        <f t="shared" si="623"/>
        <v>0</v>
      </c>
      <c r="J190" s="21">
        <f t="shared" si="623"/>
        <v>0</v>
      </c>
      <c r="K190" s="21">
        <f t="shared" si="623"/>
        <v>0</v>
      </c>
      <c r="L190" s="21">
        <f t="shared" si="623"/>
        <v>0</v>
      </c>
      <c r="M190" s="21">
        <f t="shared" si="623"/>
        <v>0</v>
      </c>
      <c r="N190" s="21">
        <f t="shared" si="623"/>
        <v>0</v>
      </c>
      <c r="O190" s="21">
        <f t="shared" si="623"/>
        <v>0</v>
      </c>
      <c r="P190" s="21">
        <f t="shared" si="623"/>
        <v>0</v>
      </c>
      <c r="Q190" s="21">
        <f t="shared" si="623"/>
        <v>0</v>
      </c>
      <c r="R190" s="21">
        <f t="shared" si="623"/>
        <v>0</v>
      </c>
      <c r="S190" s="21">
        <f t="shared" si="623"/>
        <v>0</v>
      </c>
      <c r="T190" s="21">
        <f t="shared" si="623"/>
        <v>0</v>
      </c>
      <c r="U190" s="21">
        <f t="shared" si="623"/>
        <v>0</v>
      </c>
      <c r="V190" s="21">
        <f t="shared" si="623"/>
        <v>0</v>
      </c>
      <c r="W190" s="21">
        <f t="shared" si="623"/>
        <v>0.15779569584241457</v>
      </c>
      <c r="X190" s="21">
        <f t="shared" si="623"/>
        <v>0.13681239737892531</v>
      </c>
      <c r="Y190" s="21">
        <f t="shared" si="623"/>
        <v>0.11675766121936747</v>
      </c>
      <c r="Z190" s="21">
        <f t="shared" si="623"/>
        <v>0.10045636373385808</v>
      </c>
      <c r="AA190" s="21">
        <f t="shared" si="623"/>
        <v>8.891455441664603E-2</v>
      </c>
      <c r="AB190" s="21">
        <f t="shared" si="623"/>
        <v>8.1627083257702404E-2</v>
      </c>
      <c r="AC190" s="21">
        <f t="shared" si="623"/>
        <v>8.1237832337604524E-2</v>
      </c>
      <c r="AD190" s="21">
        <f t="shared" si="623"/>
        <v>8.6252692428739106E-2</v>
      </c>
      <c r="AE190" s="21">
        <f t="shared" si="623"/>
        <v>9.3010374086448633E-2</v>
      </c>
      <c r="AF190" s="21">
        <f t="shared" si="623"/>
        <v>0.10559661723871654</v>
      </c>
      <c r="AG190" s="21">
        <f t="shared" si="623"/>
        <v>0.11789453672622266</v>
      </c>
      <c r="AH190" s="21">
        <f t="shared" si="623"/>
        <v>0.12799237192680502</v>
      </c>
      <c r="AI190" s="21">
        <f t="shared" si="623"/>
        <v>0.13409321834293531</v>
      </c>
      <c r="AJ190" s="21">
        <f t="shared" si="623"/>
        <v>0.14562860742226436</v>
      </c>
      <c r="AK190" s="21">
        <f t="shared" si="623"/>
        <v>0.12899634946478519</v>
      </c>
      <c r="AL190" s="21">
        <f t="shared" si="623"/>
        <v>0</v>
      </c>
      <c r="AN190" s="21">
        <f>IF(ISERROR(AN186/AN$185),0,AN186/AN$185)</f>
        <v>0</v>
      </c>
      <c r="AO190" s="21">
        <f t="shared" ref="AO190:AQ190" si="624">IF(ISERROR(AO186/AO$185),0,AO186/AO$185)</f>
        <v>0</v>
      </c>
      <c r="AP190" s="21">
        <f t="shared" si="624"/>
        <v>0.15779569584241457</v>
      </c>
      <c r="AQ190" s="21">
        <f t="shared" si="624"/>
        <v>0.11463951614705745</v>
      </c>
      <c r="AS190" s="21">
        <f>IF(ISERROR(AS186/AS$185),0,AS186/AS$185)</f>
        <v>8.35529850245295E-2</v>
      </c>
      <c r="AT190" s="21">
        <f t="shared" ref="AT190:AV190" si="625">IF(ISERROR(AT186/AT$185),0,AT186/AT$185)</f>
        <v>9.5401386170662267E-2</v>
      </c>
      <c r="AU190" s="21">
        <f t="shared" si="625"/>
        <v>0.12674432294987953</v>
      </c>
      <c r="AV190" s="21">
        <f t="shared" si="625"/>
        <v>0.1377622268877704</v>
      </c>
      <c r="AX190" s="21">
        <f>IF(ISERROR(AX186/AX$185),0,AX186/AX$185)</f>
        <v>0.12217719544835536</v>
      </c>
      <c r="AY190" s="21">
        <f t="shared" ref="AY190" si="626">IF(ISERROR(AY186/AY$185),0,AY186/AY$185)</f>
        <v>0.11192083458336599</v>
      </c>
      <c r="AZ190" s="21"/>
      <c r="BA190" s="21"/>
    </row>
    <row r="191" spans="2:53" x14ac:dyDescent="0.25">
      <c r="B191" s="1" t="str">
        <f>B187</f>
        <v>MTN</v>
      </c>
      <c r="C191" s="21">
        <f>IF(ISERROR(C187/C$185),0,C187/C$185)</f>
        <v>0</v>
      </c>
      <c r="D191" s="21">
        <f t="shared" ref="D191:AL191" si="627">IF(ISERROR(D187/D$185),0,D187/D$185)</f>
        <v>0</v>
      </c>
      <c r="E191" s="21">
        <f t="shared" si="627"/>
        <v>0</v>
      </c>
      <c r="F191" s="21">
        <f t="shared" si="627"/>
        <v>0</v>
      </c>
      <c r="G191" s="21">
        <f t="shared" si="627"/>
        <v>0</v>
      </c>
      <c r="H191" s="21">
        <f t="shared" si="627"/>
        <v>0</v>
      </c>
      <c r="I191" s="21">
        <f t="shared" si="627"/>
        <v>0</v>
      </c>
      <c r="J191" s="21">
        <f t="shared" si="627"/>
        <v>0</v>
      </c>
      <c r="K191" s="21">
        <f t="shared" si="627"/>
        <v>0</v>
      </c>
      <c r="L191" s="21">
        <f t="shared" si="627"/>
        <v>0</v>
      </c>
      <c r="M191" s="21">
        <f t="shared" si="627"/>
        <v>0</v>
      </c>
      <c r="N191" s="21">
        <f t="shared" si="627"/>
        <v>0</v>
      </c>
      <c r="O191" s="21">
        <f t="shared" si="627"/>
        <v>0</v>
      </c>
      <c r="P191" s="21">
        <f t="shared" si="627"/>
        <v>0</v>
      </c>
      <c r="Q191" s="21">
        <f t="shared" si="627"/>
        <v>0</v>
      </c>
      <c r="R191" s="21">
        <f t="shared" si="627"/>
        <v>0</v>
      </c>
      <c r="S191" s="21">
        <f t="shared" si="627"/>
        <v>0</v>
      </c>
      <c r="T191" s="21">
        <f t="shared" si="627"/>
        <v>0</v>
      </c>
      <c r="U191" s="21">
        <f t="shared" si="627"/>
        <v>0</v>
      </c>
      <c r="V191" s="21">
        <f t="shared" si="627"/>
        <v>0</v>
      </c>
      <c r="W191" s="21">
        <f t="shared" si="627"/>
        <v>0.8422043041575854</v>
      </c>
      <c r="X191" s="21">
        <f t="shared" si="627"/>
        <v>0.86318760262107463</v>
      </c>
      <c r="Y191" s="21">
        <f t="shared" si="627"/>
        <v>0.88324233878063252</v>
      </c>
      <c r="Z191" s="21">
        <f t="shared" si="627"/>
        <v>0.89954363626614198</v>
      </c>
      <c r="AA191" s="21">
        <f t="shared" si="627"/>
        <v>0.91108544558335391</v>
      </c>
      <c r="AB191" s="21">
        <f t="shared" si="627"/>
        <v>0.9183729167422976</v>
      </c>
      <c r="AC191" s="21">
        <f t="shared" si="627"/>
        <v>0.91876216766239549</v>
      </c>
      <c r="AD191" s="21">
        <f t="shared" si="627"/>
        <v>0.91374730757126088</v>
      </c>
      <c r="AE191" s="21">
        <f t="shared" si="627"/>
        <v>0.90698962591355137</v>
      </c>
      <c r="AF191" s="21">
        <f t="shared" si="627"/>
        <v>0.89440338276128339</v>
      </c>
      <c r="AG191" s="21">
        <f t="shared" si="627"/>
        <v>0.88210546327377726</v>
      </c>
      <c r="AH191" s="21">
        <f t="shared" si="627"/>
        <v>0.87200762807319498</v>
      </c>
      <c r="AI191" s="21">
        <f t="shared" si="627"/>
        <v>0.86590678165706469</v>
      </c>
      <c r="AJ191" s="21">
        <f t="shared" si="627"/>
        <v>0.85437139257773576</v>
      </c>
      <c r="AK191" s="21">
        <f t="shared" si="627"/>
        <v>0.87100365053521489</v>
      </c>
      <c r="AL191" s="21">
        <f t="shared" si="627"/>
        <v>0</v>
      </c>
      <c r="AN191" s="21">
        <f>IF(ISERROR(AN187/AN$185),0,AN187/AN$185)</f>
        <v>0</v>
      </c>
      <c r="AO191" s="21">
        <f t="shared" ref="AO191:AQ191" si="628">IF(ISERROR(AO187/AO$185),0,AO187/AO$185)</f>
        <v>0</v>
      </c>
      <c r="AP191" s="21">
        <f t="shared" si="628"/>
        <v>0.8422043041575854</v>
      </c>
      <c r="AQ191" s="21">
        <f t="shared" si="628"/>
        <v>0.88536048385294264</v>
      </c>
      <c r="AS191" s="21">
        <f>IF(ISERROR(AS187/AS$185),0,AS187/AS$185)</f>
        <v>0.91644701497547054</v>
      </c>
      <c r="AT191" s="21">
        <f t="shared" ref="AT191:AV191" si="629">IF(ISERROR(AT187/AT$185),0,AT187/AT$185)</f>
        <v>0.90459861382933782</v>
      </c>
      <c r="AU191" s="21">
        <f t="shared" si="629"/>
        <v>0.87325567705012053</v>
      </c>
      <c r="AV191" s="21">
        <f t="shared" si="629"/>
        <v>0.8622377731122296</v>
      </c>
      <c r="AX191" s="21">
        <f>IF(ISERROR(AX187/AX$185),0,AX187/AX$185)</f>
        <v>0.87782280455164463</v>
      </c>
      <c r="AY191" s="21">
        <f t="shared" ref="AY191" si="630">IF(ISERROR(AY187/AY$185),0,AY187/AY$185)</f>
        <v>0.88807916541663401</v>
      </c>
      <c r="AZ191" s="21"/>
      <c r="BA191" s="21"/>
    </row>
    <row r="192" spans="2:53" x14ac:dyDescent="0.25">
      <c r="B192" s="1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</row>
    <row r="193" spans="2:51" x14ac:dyDescent="0.25">
      <c r="B193" s="5" t="s">
        <v>47</v>
      </c>
      <c r="C193" s="75">
        <f>SUM(C194:C195)</f>
        <v>0</v>
      </c>
      <c r="D193" s="75">
        <f t="shared" ref="D193" si="631">SUM(D194:D195)</f>
        <v>0</v>
      </c>
      <c r="E193" s="75">
        <f t="shared" ref="E193" si="632">SUM(E194:E195)</f>
        <v>0</v>
      </c>
      <c r="F193" s="75">
        <f t="shared" ref="F193" si="633">SUM(F194:F195)</f>
        <v>0</v>
      </c>
      <c r="G193" s="75">
        <f t="shared" ref="G193" si="634">SUM(G194:G195)</f>
        <v>0</v>
      </c>
      <c r="H193" s="75">
        <f t="shared" ref="H193" si="635">SUM(H194:H195)</f>
        <v>0</v>
      </c>
      <c r="I193" s="75">
        <f t="shared" ref="I193" si="636">SUM(I194:I195)</f>
        <v>0</v>
      </c>
      <c r="J193" s="75">
        <f t="shared" ref="J193" si="637">SUM(J194:J195)</f>
        <v>0</v>
      </c>
      <c r="K193" s="75">
        <f t="shared" ref="K193" si="638">SUM(K194:K195)</f>
        <v>0</v>
      </c>
      <c r="L193" s="75">
        <f t="shared" ref="L193" si="639">SUM(L194:L195)</f>
        <v>0</v>
      </c>
      <c r="M193" s="75">
        <f t="shared" ref="M193" si="640">SUM(M194:M195)</f>
        <v>0</v>
      </c>
      <c r="N193" s="75">
        <f t="shared" ref="N193" si="641">SUM(N194:N195)</f>
        <v>0</v>
      </c>
      <c r="O193" s="75">
        <f t="shared" ref="O193" si="642">SUM(O194:O195)</f>
        <v>0</v>
      </c>
      <c r="P193" s="75">
        <f t="shared" ref="P193" si="643">SUM(P194:P195)</f>
        <v>0</v>
      </c>
      <c r="Q193" s="75">
        <f t="shared" ref="Q193" si="644">SUM(Q194:Q195)</f>
        <v>0</v>
      </c>
      <c r="R193" s="75">
        <f t="shared" ref="R193" si="645">SUM(R194:R195)</f>
        <v>0</v>
      </c>
      <c r="S193" s="75">
        <f t="shared" ref="S193" si="646">SUM(S194:S195)</f>
        <v>0</v>
      </c>
      <c r="T193" s="75">
        <f t="shared" ref="T193" si="647">SUM(T194:T195)</f>
        <v>0</v>
      </c>
      <c r="U193" s="75">
        <f t="shared" ref="U193" si="648">SUM(U194:U195)</f>
        <v>0</v>
      </c>
      <c r="V193" s="75">
        <f t="shared" ref="V193" si="649">SUM(V194:V195)</f>
        <v>0</v>
      </c>
      <c r="W193" s="75">
        <f t="shared" ref="W193" si="650">SUM(W194:W195)</f>
        <v>24711.812320437337</v>
      </c>
      <c r="X193" s="75">
        <f t="shared" ref="X193" si="651">SUM(X194:X195)</f>
        <v>34936.743706199995</v>
      </c>
      <c r="Y193" s="75">
        <f t="shared" ref="Y193" si="652">SUM(Y194:Y195)</f>
        <v>36253.966912099997</v>
      </c>
      <c r="Z193" s="75">
        <f t="shared" ref="Z193" si="653">SUM(Z194:Z195)</f>
        <v>63279.288000999994</v>
      </c>
      <c r="AA193" s="75">
        <f t="shared" ref="AA193" si="654">SUM(AA194:AA195)</f>
        <v>67136.967516499994</v>
      </c>
      <c r="AB193" s="75">
        <f t="shared" ref="AB193" si="655">SUM(AB194:AB195)</f>
        <v>79268.796000000002</v>
      </c>
      <c r="AC193" s="75">
        <f t="shared" ref="AC193" si="656">SUM(AC194:AC195)</f>
        <v>103613.2105841</v>
      </c>
      <c r="AD193" s="75">
        <f t="shared" ref="AD193" si="657">SUM(AD194:AD195)</f>
        <v>112440.59354430001</v>
      </c>
      <c r="AE193" s="75">
        <f t="shared" ref="AE193" si="658">SUM(AE194:AE195)</f>
        <v>127466.239</v>
      </c>
      <c r="AF193" s="75">
        <f t="shared" ref="AF193" si="659">SUM(AF194:AF195)</f>
        <v>131617.31683852003</v>
      </c>
      <c r="AG193" s="75">
        <f t="shared" ref="AG193" si="660">SUM(AG194:AG195)</f>
        <v>149472.32025399499</v>
      </c>
      <c r="AH193" s="75">
        <f t="shared" ref="AH193" si="661">SUM(AH194:AH195)</f>
        <v>151274.36080740101</v>
      </c>
      <c r="AI193" s="75">
        <f t="shared" ref="AI193" si="662">SUM(AI194:AI195)</f>
        <v>152723.10849453299</v>
      </c>
      <c r="AJ193" s="75">
        <f t="shared" ref="AJ193" si="663">SUM(AJ194:AJ195)</f>
        <v>140971.41763760301</v>
      </c>
      <c r="AK193" s="75">
        <f t="shared" ref="AK193" si="664">SUM(AK194:AK195)</f>
        <v>133293.38870479402</v>
      </c>
      <c r="AL193" s="75">
        <f t="shared" ref="AL193" si="665">SUM(AL194:AL195)</f>
        <v>0</v>
      </c>
      <c r="AN193" s="110">
        <f>SUM(AN194:AN195)</f>
        <v>0</v>
      </c>
      <c r="AO193" s="110">
        <f t="shared" ref="AO193:AQ193" si="666">SUM(AO194:AO195)</f>
        <v>0</v>
      </c>
      <c r="AP193" s="110">
        <f t="shared" si="666"/>
        <v>24711.812320437337</v>
      </c>
      <c r="AQ193" s="110">
        <f t="shared" si="666"/>
        <v>134469.99861929999</v>
      </c>
      <c r="AS193" s="110">
        <f>SUM(AS194:AS195)</f>
        <v>250018.97410060003</v>
      </c>
      <c r="AT193" s="110">
        <f t="shared" ref="AT193" si="667">SUM(AT194:AT195)</f>
        <v>371524.14938282</v>
      </c>
      <c r="AU193" s="110">
        <f t="shared" ref="AU193" si="668">SUM(AU194:AU195)</f>
        <v>453469.78955592902</v>
      </c>
      <c r="AV193" s="110">
        <f t="shared" ref="AV193" si="669">SUM(AV194:AV195)</f>
        <v>274264.806342397</v>
      </c>
      <c r="AX193" s="110">
        <f t="shared" ref="AX193" si="670">SUM(AX194:AX195)</f>
        <v>159181.81093973733</v>
      </c>
      <c r="AY193" s="110">
        <f t="shared" ref="AY193" si="671">SUM(AY194:AY195)</f>
        <v>1349277.7193817459</v>
      </c>
    </row>
    <row r="194" spans="2:51" x14ac:dyDescent="0.25">
      <c r="B194" s="1" t="str">
        <f>B186</f>
        <v>AIRTEL</v>
      </c>
      <c r="C194" s="12">
        <f>AIRTEL!C60</f>
        <v>0</v>
      </c>
      <c r="D194" s="12">
        <f>AIRTEL!D60</f>
        <v>0</v>
      </c>
      <c r="E194" s="12">
        <f>AIRTEL!E60</f>
        <v>0</v>
      </c>
      <c r="F194" s="12">
        <f>AIRTEL!F60</f>
        <v>0</v>
      </c>
      <c r="G194" s="12">
        <f>AIRTEL!G60</f>
        <v>0</v>
      </c>
      <c r="H194" s="12">
        <f>AIRTEL!H60</f>
        <v>0</v>
      </c>
      <c r="I194" s="12">
        <f>AIRTEL!I60</f>
        <v>0</v>
      </c>
      <c r="J194" s="12">
        <f>AIRTEL!J60</f>
        <v>0</v>
      </c>
      <c r="K194" s="12">
        <f>AIRTEL!K60</f>
        <v>0</v>
      </c>
      <c r="L194" s="12">
        <f>AIRTEL!L60</f>
        <v>0</v>
      </c>
      <c r="M194" s="12">
        <f>AIRTEL!M60</f>
        <v>0</v>
      </c>
      <c r="N194" s="12">
        <f>AIRTEL!N60</f>
        <v>0</v>
      </c>
      <c r="O194" s="12">
        <f>AIRTEL!O60</f>
        <v>0</v>
      </c>
      <c r="P194" s="12">
        <f>AIRTEL!P60</f>
        <v>0</v>
      </c>
      <c r="Q194" s="12">
        <f>AIRTEL!Q60</f>
        <v>0</v>
      </c>
      <c r="R194" s="12">
        <f>AIRTEL!R60</f>
        <v>0</v>
      </c>
      <c r="S194" s="12">
        <f>AIRTEL!S60</f>
        <v>0</v>
      </c>
      <c r="T194" s="12">
        <f>AIRTEL!T60</f>
        <v>0</v>
      </c>
      <c r="U194" s="12">
        <f>AIRTEL!U60</f>
        <v>0</v>
      </c>
      <c r="V194" s="12">
        <f>AIRTEL!V60</f>
        <v>0</v>
      </c>
      <c r="W194" s="12">
        <f>AIRTEL!W60</f>
        <v>661.87132043733629</v>
      </c>
      <c r="X194" s="12">
        <f>AIRTEL!X60</f>
        <v>588.89970619999986</v>
      </c>
      <c r="Y194" s="12">
        <f>AIRTEL!Y60</f>
        <v>593.41191209999806</v>
      </c>
      <c r="Z194" s="12">
        <f>AIRTEL!Z60</f>
        <v>861.28900099998896</v>
      </c>
      <c r="AA194" s="12">
        <f>AIRTEL!AA60</f>
        <v>693.21451649999403</v>
      </c>
      <c r="AB194" s="12">
        <f>AIRTEL!AB60</f>
        <v>733.98</v>
      </c>
      <c r="AC194" s="12">
        <f>AIRTEL!AC60</f>
        <v>965.78458409999973</v>
      </c>
      <c r="AD194" s="12">
        <f>AIRTEL!AD60</f>
        <v>437.14154429999991</v>
      </c>
      <c r="AE194" s="12">
        <f>AIRTEL!AE60</f>
        <v>0</v>
      </c>
      <c r="AF194" s="12">
        <f>AIRTEL!AF60</f>
        <v>18.157</v>
      </c>
      <c r="AG194" s="12">
        <f>AIRTEL!AG60</f>
        <v>504.93799999999999</v>
      </c>
      <c r="AH194" s="12">
        <f>AIRTEL!AH60</f>
        <v>0</v>
      </c>
      <c r="AI194" s="12">
        <f>AIRTEL!AI60</f>
        <v>0</v>
      </c>
      <c r="AJ194" s="12">
        <f>AIRTEL!AJ60</f>
        <v>4903.05699</v>
      </c>
      <c r="AK194" s="12">
        <f>AIRTEL!AK60</f>
        <v>5043.2</v>
      </c>
      <c r="AL194" s="12">
        <f>AIRTEL!AL60</f>
        <v>0</v>
      </c>
      <c r="AN194" s="108">
        <f>AIRTEL!AN60</f>
        <v>0</v>
      </c>
      <c r="AO194" s="108">
        <f>AIRTEL!AO60</f>
        <v>0</v>
      </c>
      <c r="AP194" s="108">
        <f>AIRTEL!AP60</f>
        <v>661.87132043733629</v>
      </c>
      <c r="AQ194" s="108">
        <f>AIRTEL!AQ60</f>
        <v>2043.6006192999869</v>
      </c>
      <c r="AS194" s="108">
        <f>AIRTEL!AS60</f>
        <v>2392.9791005999937</v>
      </c>
      <c r="AT194" s="108">
        <f>AIRTEL!AT60</f>
        <v>455.29854429999989</v>
      </c>
      <c r="AU194" s="108">
        <f>AIRTEL!AU60</f>
        <v>504.93799999999999</v>
      </c>
      <c r="AV194" s="108">
        <f>AIRTEL!AV60</f>
        <v>9946.2569899999999</v>
      </c>
      <c r="AX194" s="108">
        <f>AIRTEL!AX60</f>
        <v>2705.4719397373233</v>
      </c>
      <c r="AY194" s="108">
        <f>AIRTEL!AY60</f>
        <v>13299.472634899994</v>
      </c>
    </row>
    <row r="195" spans="2:51" x14ac:dyDescent="0.25">
      <c r="B195" s="1" t="str">
        <f>B187</f>
        <v>MTN</v>
      </c>
      <c r="C195" s="12">
        <f>MTN!C60</f>
        <v>0</v>
      </c>
      <c r="D195" s="12">
        <f>MTN!D60</f>
        <v>0</v>
      </c>
      <c r="E195" s="12">
        <f>MTN!E60</f>
        <v>0</v>
      </c>
      <c r="F195" s="12">
        <f>MTN!F60</f>
        <v>0</v>
      </c>
      <c r="G195" s="12">
        <f>MTN!G60</f>
        <v>0</v>
      </c>
      <c r="H195" s="12">
        <f>MTN!H60</f>
        <v>0</v>
      </c>
      <c r="I195" s="12">
        <f>MTN!I60</f>
        <v>0</v>
      </c>
      <c r="J195" s="12">
        <f>MTN!J60</f>
        <v>0</v>
      </c>
      <c r="K195" s="12">
        <f>MTN!K60</f>
        <v>0</v>
      </c>
      <c r="L195" s="12">
        <f>MTN!L60</f>
        <v>0</v>
      </c>
      <c r="M195" s="12">
        <f>MTN!M60</f>
        <v>0</v>
      </c>
      <c r="N195" s="12">
        <f>MTN!N60</f>
        <v>0</v>
      </c>
      <c r="O195" s="12">
        <f>MTN!O60</f>
        <v>0</v>
      </c>
      <c r="P195" s="12">
        <f>MTN!P60</f>
        <v>0</v>
      </c>
      <c r="Q195" s="12">
        <f>MTN!Q60</f>
        <v>0</v>
      </c>
      <c r="R195" s="12">
        <f>MTN!R60</f>
        <v>0</v>
      </c>
      <c r="S195" s="12">
        <f>MTN!S60</f>
        <v>0</v>
      </c>
      <c r="T195" s="12">
        <f>MTN!T60</f>
        <v>0</v>
      </c>
      <c r="U195" s="12">
        <f>MTN!U60</f>
        <v>0</v>
      </c>
      <c r="V195" s="12">
        <f>MTN!V60</f>
        <v>0</v>
      </c>
      <c r="W195" s="12">
        <f>MTN!W60</f>
        <v>24049.940999999999</v>
      </c>
      <c r="X195" s="12">
        <f>MTN!X60</f>
        <v>34347.843999999997</v>
      </c>
      <c r="Y195" s="12">
        <f>MTN!Y60</f>
        <v>35660.555</v>
      </c>
      <c r="Z195" s="12">
        <f>MTN!Z60</f>
        <v>62417.999000000003</v>
      </c>
      <c r="AA195" s="12">
        <f>MTN!AA60</f>
        <v>66443.752999999997</v>
      </c>
      <c r="AB195" s="12">
        <f>MTN!AB60</f>
        <v>78534.816000000006</v>
      </c>
      <c r="AC195" s="12">
        <f>MTN!AC60</f>
        <v>102647.42600000001</v>
      </c>
      <c r="AD195" s="12">
        <f>MTN!AD60</f>
        <v>112003.452</v>
      </c>
      <c r="AE195" s="12">
        <f>MTN!AE60</f>
        <v>127466.239</v>
      </c>
      <c r="AF195" s="12">
        <f>MTN!AF60</f>
        <v>131599.15983852002</v>
      </c>
      <c r="AG195" s="12">
        <f>MTN!AG60</f>
        <v>148967.38225399499</v>
      </c>
      <c r="AH195" s="12">
        <f>MTN!AH60</f>
        <v>151274.36080740101</v>
      </c>
      <c r="AI195" s="12">
        <f>MTN!AI60</f>
        <v>152723.10849453299</v>
      </c>
      <c r="AJ195" s="12">
        <f>MTN!AJ60</f>
        <v>136068.360647603</v>
      </c>
      <c r="AK195" s="12">
        <f>MTN!AK60</f>
        <v>128250.18870479401</v>
      </c>
      <c r="AL195" s="12">
        <f>MTN!AL60</f>
        <v>0</v>
      </c>
      <c r="AN195" s="108">
        <f>MTN!AN60</f>
        <v>0</v>
      </c>
      <c r="AO195" s="108">
        <f>MTN!AO60</f>
        <v>0</v>
      </c>
      <c r="AP195" s="108">
        <f>MTN!AP60</f>
        <v>24049.940999999999</v>
      </c>
      <c r="AQ195" s="108">
        <f>MTN!AQ60</f>
        <v>132426.39800000002</v>
      </c>
      <c r="AS195" s="108">
        <f>MTN!AS60</f>
        <v>247625.99500000002</v>
      </c>
      <c r="AT195" s="108">
        <f>MTN!AT60</f>
        <v>371068.85083851998</v>
      </c>
      <c r="AU195" s="108">
        <f>MTN!AU60</f>
        <v>452964.851555929</v>
      </c>
      <c r="AV195" s="108">
        <f>MTN!AV60</f>
        <v>264318.54935239698</v>
      </c>
      <c r="AX195" s="108">
        <f>MTN!AX60</f>
        <v>156476.33900000001</v>
      </c>
      <c r="AY195" s="108">
        <f>MTN!AY60</f>
        <v>1335978.246746846</v>
      </c>
    </row>
    <row r="196" spans="2:51" x14ac:dyDescent="0.25">
      <c r="B196" s="3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</row>
    <row r="197" spans="2:51" x14ac:dyDescent="0.25">
      <c r="B197" s="3" t="s">
        <v>89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</row>
    <row r="198" spans="2:51" x14ac:dyDescent="0.25">
      <c r="B198" s="1" t="str">
        <f>B194</f>
        <v>AIRTEL</v>
      </c>
      <c r="C198" s="21">
        <f t="shared" ref="C198:O198" si="672">IF(ISERROR(C194/C$193),0,C194/C$193)</f>
        <v>0</v>
      </c>
      <c r="D198" s="21">
        <f t="shared" si="672"/>
        <v>0</v>
      </c>
      <c r="E198" s="21">
        <f t="shared" si="672"/>
        <v>0</v>
      </c>
      <c r="F198" s="21">
        <f t="shared" si="672"/>
        <v>0</v>
      </c>
      <c r="G198" s="21">
        <f t="shared" si="672"/>
        <v>0</v>
      </c>
      <c r="H198" s="21">
        <f t="shared" si="672"/>
        <v>0</v>
      </c>
      <c r="I198" s="21">
        <f t="shared" si="672"/>
        <v>0</v>
      </c>
      <c r="J198" s="21">
        <f t="shared" si="672"/>
        <v>0</v>
      </c>
      <c r="K198" s="21">
        <f t="shared" si="672"/>
        <v>0</v>
      </c>
      <c r="L198" s="21">
        <f t="shared" si="672"/>
        <v>0</v>
      </c>
      <c r="M198" s="21">
        <f t="shared" si="672"/>
        <v>0</v>
      </c>
      <c r="N198" s="21">
        <f t="shared" si="672"/>
        <v>0</v>
      </c>
      <c r="O198" s="21">
        <f t="shared" si="672"/>
        <v>0</v>
      </c>
      <c r="P198" s="21">
        <f>IF(ISERROR(P194/P$193),0,P194/P$193)</f>
        <v>0</v>
      </c>
      <c r="Q198" s="21">
        <f t="shared" ref="Q198:AL198" si="673">IF(ISERROR(Q194/Q$193),0,Q194/Q$193)</f>
        <v>0</v>
      </c>
      <c r="R198" s="21">
        <f t="shared" si="673"/>
        <v>0</v>
      </c>
      <c r="S198" s="21">
        <f t="shared" si="673"/>
        <v>0</v>
      </c>
      <c r="T198" s="21">
        <f t="shared" si="673"/>
        <v>0</v>
      </c>
      <c r="U198" s="21">
        <f t="shared" si="673"/>
        <v>0</v>
      </c>
      <c r="V198" s="21">
        <f t="shared" si="673"/>
        <v>0</v>
      </c>
      <c r="W198" s="21">
        <f t="shared" si="673"/>
        <v>2.678360097004908E-2</v>
      </c>
      <c r="X198" s="21">
        <f t="shared" si="673"/>
        <v>1.6856170430545641E-2</v>
      </c>
      <c r="Y198" s="21">
        <f t="shared" si="673"/>
        <v>1.6368192577070593E-2</v>
      </c>
      <c r="Z198" s="21">
        <f t="shared" si="673"/>
        <v>1.3610914853946811E-2</v>
      </c>
      <c r="AA198" s="21">
        <f t="shared" si="673"/>
        <v>1.032537724212261E-2</v>
      </c>
      <c r="AB198" s="21">
        <f t="shared" si="673"/>
        <v>9.2593812072028943E-3</v>
      </c>
      <c r="AC198" s="21">
        <f t="shared" si="673"/>
        <v>9.3210564430497873E-3</v>
      </c>
      <c r="AD198" s="21">
        <f t="shared" si="673"/>
        <v>3.8877555740380568E-3</v>
      </c>
      <c r="AE198" s="21">
        <f t="shared" si="673"/>
        <v>0</v>
      </c>
      <c r="AF198" s="21">
        <f t="shared" si="673"/>
        <v>1.3795297181355432E-4</v>
      </c>
      <c r="AG198" s="21">
        <f t="shared" si="673"/>
        <v>3.378137163736872E-3</v>
      </c>
      <c r="AH198" s="21">
        <f t="shared" si="673"/>
        <v>0</v>
      </c>
      <c r="AI198" s="21">
        <f t="shared" si="673"/>
        <v>0</v>
      </c>
      <c r="AJ198" s="21">
        <f t="shared" si="673"/>
        <v>3.4780504248062186E-2</v>
      </c>
      <c r="AK198" s="21">
        <f t="shared" si="673"/>
        <v>3.7835334887983206E-2</v>
      </c>
      <c r="AL198" s="21">
        <f t="shared" si="673"/>
        <v>0</v>
      </c>
      <c r="AN198" s="21">
        <f>IF(ISERROR(AN194/AN$193),0,AN194/AN$193)</f>
        <v>0</v>
      </c>
      <c r="AO198" s="21">
        <f t="shared" ref="AO198:AQ198" si="674">IF(ISERROR(AO194/AO$193),0,AO194/AO$193)</f>
        <v>0</v>
      </c>
      <c r="AP198" s="21">
        <f t="shared" si="674"/>
        <v>2.678360097004908E-2</v>
      </c>
      <c r="AQ198" s="21">
        <f t="shared" si="674"/>
        <v>1.5197446570113047E-2</v>
      </c>
      <c r="AS198" s="21">
        <f>IF(ISERROR(AS194/AS$193),0,AS194/AS$193)</f>
        <v>9.5711899835135388E-3</v>
      </c>
      <c r="AT198" s="21">
        <f t="shared" ref="AT198:AV198" si="675">IF(ISERROR(AT194/AT$193),0,AT194/AT$193)</f>
        <v>1.2254884239862923E-3</v>
      </c>
      <c r="AU198" s="21">
        <f t="shared" si="675"/>
        <v>1.1134986533380149E-3</v>
      </c>
      <c r="AV198" s="21">
        <f t="shared" si="675"/>
        <v>3.6265159655894448E-2</v>
      </c>
      <c r="AX198" s="21">
        <f t="shared" ref="AX198:AY198" si="676">IF(ISERROR(AX194/AX$193),0,AX194/AX$193)</f>
        <v>1.6996112330708149E-2</v>
      </c>
      <c r="AY198" s="21">
        <f t="shared" si="676"/>
        <v>9.8567347877010526E-3</v>
      </c>
    </row>
    <row r="199" spans="2:51" x14ac:dyDescent="0.25">
      <c r="B199" s="1" t="str">
        <f>B195</f>
        <v>MTN</v>
      </c>
      <c r="C199" s="21">
        <f t="shared" ref="C199:O199" si="677">IF(ISERROR(C195/C$193),0,C195/C$193)</f>
        <v>0</v>
      </c>
      <c r="D199" s="21">
        <f t="shared" si="677"/>
        <v>0</v>
      </c>
      <c r="E199" s="21">
        <f t="shared" si="677"/>
        <v>0</v>
      </c>
      <c r="F199" s="21">
        <f t="shared" si="677"/>
        <v>0</v>
      </c>
      <c r="G199" s="21">
        <f t="shared" si="677"/>
        <v>0</v>
      </c>
      <c r="H199" s="21">
        <f t="shared" si="677"/>
        <v>0</v>
      </c>
      <c r="I199" s="21">
        <f t="shared" si="677"/>
        <v>0</v>
      </c>
      <c r="J199" s="21">
        <f t="shared" si="677"/>
        <v>0</v>
      </c>
      <c r="K199" s="21">
        <f t="shared" si="677"/>
        <v>0</v>
      </c>
      <c r="L199" s="21">
        <f t="shared" si="677"/>
        <v>0</v>
      </c>
      <c r="M199" s="21">
        <f t="shared" si="677"/>
        <v>0</v>
      </c>
      <c r="N199" s="21">
        <f t="shared" si="677"/>
        <v>0</v>
      </c>
      <c r="O199" s="21">
        <f t="shared" si="677"/>
        <v>0</v>
      </c>
      <c r="P199" s="21">
        <f>IF(ISERROR(P195/P$193),0,P195/P$193)</f>
        <v>0</v>
      </c>
      <c r="Q199" s="21">
        <f t="shared" ref="Q199:AL199" si="678">IF(ISERROR(Q195/Q$193),0,Q195/Q$193)</f>
        <v>0</v>
      </c>
      <c r="R199" s="21">
        <f t="shared" si="678"/>
        <v>0</v>
      </c>
      <c r="S199" s="21">
        <f t="shared" si="678"/>
        <v>0</v>
      </c>
      <c r="T199" s="21">
        <f t="shared" si="678"/>
        <v>0</v>
      </c>
      <c r="U199" s="21">
        <f t="shared" si="678"/>
        <v>0</v>
      </c>
      <c r="V199" s="21">
        <f t="shared" si="678"/>
        <v>0</v>
      </c>
      <c r="W199" s="21">
        <f t="shared" si="678"/>
        <v>0.97321639902995083</v>
      </c>
      <c r="X199" s="21">
        <f t="shared" si="678"/>
        <v>0.98314382956945445</v>
      </c>
      <c r="Y199" s="21">
        <f t="shared" si="678"/>
        <v>0.98363180742292944</v>
      </c>
      <c r="Z199" s="21">
        <f t="shared" si="678"/>
        <v>0.98638908514605317</v>
      </c>
      <c r="AA199" s="21">
        <f t="shared" si="678"/>
        <v>0.98967462275787732</v>
      </c>
      <c r="AB199" s="21">
        <f t="shared" si="678"/>
        <v>0.99074061879279718</v>
      </c>
      <c r="AC199" s="21">
        <f t="shared" si="678"/>
        <v>0.9906789435569503</v>
      </c>
      <c r="AD199" s="21">
        <f t="shared" si="678"/>
        <v>0.99611224442596191</v>
      </c>
      <c r="AE199" s="21">
        <f t="shared" si="678"/>
        <v>1</v>
      </c>
      <c r="AF199" s="21">
        <f t="shared" si="678"/>
        <v>0.99986204702818637</v>
      </c>
      <c r="AG199" s="21">
        <f t="shared" si="678"/>
        <v>0.99662186283626319</v>
      </c>
      <c r="AH199" s="21">
        <f t="shared" si="678"/>
        <v>1</v>
      </c>
      <c r="AI199" s="21">
        <f t="shared" si="678"/>
        <v>1</v>
      </c>
      <c r="AJ199" s="21">
        <f t="shared" si="678"/>
        <v>0.96521949575193777</v>
      </c>
      <c r="AK199" s="21">
        <f t="shared" si="678"/>
        <v>0.9621646651120167</v>
      </c>
      <c r="AL199" s="21">
        <f t="shared" si="678"/>
        <v>0</v>
      </c>
      <c r="AN199" s="21">
        <f>IF(ISERROR(AN195/AN$193),0,AN195/AN$193)</f>
        <v>0</v>
      </c>
      <c r="AO199" s="21">
        <f t="shared" ref="AO199:AQ199" si="679">IF(ISERROR(AO195/AO$193),0,AO195/AO$193)</f>
        <v>0</v>
      </c>
      <c r="AP199" s="21">
        <f t="shared" si="679"/>
        <v>0.97321639902995083</v>
      </c>
      <c r="AQ199" s="21">
        <f t="shared" si="679"/>
        <v>0.98480255342988698</v>
      </c>
      <c r="AS199" s="21">
        <f>IF(ISERROR(AS195/AS$193),0,AS195/AS$193)</f>
        <v>0.99042881001648642</v>
      </c>
      <c r="AT199" s="21">
        <f t="shared" ref="AT199:AV199" si="680">IF(ISERROR(AT195/AT$193),0,AT195/AT$193)</f>
        <v>0.9987745115760136</v>
      </c>
      <c r="AU199" s="21">
        <f t="shared" si="680"/>
        <v>0.9988865013466619</v>
      </c>
      <c r="AV199" s="21">
        <f t="shared" si="680"/>
        <v>0.9637348403441055</v>
      </c>
      <c r="AX199" s="21">
        <f t="shared" ref="AX199:AY199" si="681">IF(ISERROR(AX195/AX$193),0,AX195/AX$193)</f>
        <v>0.98300388766929181</v>
      </c>
      <c r="AY199" s="21">
        <f t="shared" si="681"/>
        <v>0.99014326521229901</v>
      </c>
    </row>
    <row r="200" spans="2:51" x14ac:dyDescent="0.25">
      <c r="B200" s="3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</row>
    <row r="201" spans="2:51" x14ac:dyDescent="0.25">
      <c r="B201" s="23" t="s">
        <v>45</v>
      </c>
      <c r="C201" s="75">
        <f>SUM(C202:C203)</f>
        <v>0</v>
      </c>
      <c r="D201" s="75">
        <f t="shared" ref="D201" si="682">SUM(D202:D203)</f>
        <v>0</v>
      </c>
      <c r="E201" s="75">
        <f t="shared" ref="E201" si="683">SUM(E202:E203)</f>
        <v>0</v>
      </c>
      <c r="F201" s="75">
        <f t="shared" ref="F201" si="684">SUM(F202:F203)</f>
        <v>0</v>
      </c>
      <c r="G201" s="75">
        <f t="shared" ref="G201" si="685">SUM(G202:G203)</f>
        <v>0</v>
      </c>
      <c r="H201" s="75">
        <f t="shared" ref="H201" si="686">SUM(H202:H203)</f>
        <v>0</v>
      </c>
      <c r="I201" s="75">
        <f t="shared" ref="I201" si="687">SUM(I202:I203)</f>
        <v>0</v>
      </c>
      <c r="J201" s="75">
        <f t="shared" ref="J201" si="688">SUM(J202:J203)</f>
        <v>0</v>
      </c>
      <c r="K201" s="75">
        <f t="shared" ref="K201" si="689">SUM(K202:K203)</f>
        <v>0</v>
      </c>
      <c r="L201" s="75">
        <f t="shared" ref="L201" si="690">SUM(L202:L203)</f>
        <v>0</v>
      </c>
      <c r="M201" s="75">
        <f t="shared" ref="M201" si="691">SUM(M202:M203)</f>
        <v>0</v>
      </c>
      <c r="N201" s="75">
        <f t="shared" ref="N201" si="692">SUM(N202:N203)</f>
        <v>0</v>
      </c>
      <c r="O201" s="75">
        <f t="shared" ref="O201" si="693">SUM(O202:O203)</f>
        <v>0</v>
      </c>
      <c r="P201" s="75">
        <f t="shared" ref="P201" si="694">SUM(P202:P203)</f>
        <v>0</v>
      </c>
      <c r="Q201" s="75">
        <f t="shared" ref="Q201" si="695">SUM(Q202:Q203)</f>
        <v>0</v>
      </c>
      <c r="R201" s="75">
        <f t="shared" ref="R201" si="696">SUM(R202:R203)</f>
        <v>0</v>
      </c>
      <c r="S201" s="75">
        <f t="shared" ref="S201" si="697">SUM(S202:S203)</f>
        <v>0</v>
      </c>
      <c r="T201" s="75">
        <f t="shared" ref="T201" si="698">SUM(T202:T203)</f>
        <v>0</v>
      </c>
      <c r="U201" s="75">
        <f t="shared" ref="U201" si="699">SUM(U202:U203)</f>
        <v>0</v>
      </c>
      <c r="V201" s="75">
        <f t="shared" ref="V201" si="700">SUM(V202:V203)</f>
        <v>0</v>
      </c>
      <c r="W201" s="75">
        <f t="shared" ref="W201" si="701">SUM(W202:W203)</f>
        <v>0</v>
      </c>
      <c r="X201" s="75">
        <f t="shared" ref="X201" si="702">SUM(X202:X203)</f>
        <v>0</v>
      </c>
      <c r="Y201" s="75">
        <f t="shared" ref="Y201" si="703">SUM(Y202:Y203)</f>
        <v>0</v>
      </c>
      <c r="Z201" s="75">
        <f t="shared" ref="Z201" si="704">SUM(Z202:Z203)</f>
        <v>0</v>
      </c>
      <c r="AA201" s="75">
        <f t="shared" ref="AA201" si="705">SUM(AA202:AA203)</f>
        <v>0</v>
      </c>
      <c r="AB201" s="75">
        <f t="shared" ref="AB201" si="706">SUM(AB202:AB203)</f>
        <v>0</v>
      </c>
      <c r="AC201" s="75">
        <f t="shared" ref="AC201" si="707">SUM(AC202:AC203)</f>
        <v>0</v>
      </c>
      <c r="AD201" s="75">
        <f t="shared" ref="AD201" si="708">SUM(AD202:AD203)</f>
        <v>0</v>
      </c>
      <c r="AE201" s="75">
        <f t="shared" ref="AE201" si="709">SUM(AE202:AE203)</f>
        <v>0</v>
      </c>
      <c r="AF201" s="75">
        <f t="shared" ref="AF201" si="710">SUM(AF202:AF203)</f>
        <v>0</v>
      </c>
      <c r="AG201" s="75">
        <f t="shared" ref="AG201" si="711">SUM(AG202:AG203)</f>
        <v>0</v>
      </c>
      <c r="AH201" s="75">
        <f t="shared" ref="AH201" si="712">SUM(AH202:AH203)</f>
        <v>0</v>
      </c>
      <c r="AI201" s="75">
        <f t="shared" ref="AI201" si="713">SUM(AI202:AI203)</f>
        <v>0</v>
      </c>
      <c r="AJ201" s="75">
        <f t="shared" ref="AJ201" si="714">SUM(AJ202:AJ203)</f>
        <v>0</v>
      </c>
      <c r="AK201" s="75">
        <f t="shared" ref="AK201" si="715">SUM(AK202:AK203)</f>
        <v>0</v>
      </c>
      <c r="AL201" s="75">
        <f t="shared" ref="AL201" si="716">SUM(AL202:AL203)</f>
        <v>0</v>
      </c>
      <c r="AM201" s="109"/>
      <c r="AN201" s="110">
        <f>SUM(AN202:AN203)</f>
        <v>0</v>
      </c>
      <c r="AO201" s="110">
        <f t="shared" ref="AO201:AQ201" si="717">SUM(AO202:AO203)</f>
        <v>0</v>
      </c>
      <c r="AP201" s="110">
        <f t="shared" si="717"/>
        <v>0</v>
      </c>
      <c r="AQ201" s="110">
        <f t="shared" si="717"/>
        <v>0</v>
      </c>
      <c r="AS201" s="110">
        <f>SUM(AS202:AS203)</f>
        <v>0</v>
      </c>
      <c r="AT201" s="110">
        <f t="shared" ref="AT201" si="718">SUM(AT202:AT203)</f>
        <v>0</v>
      </c>
      <c r="AU201" s="110">
        <f t="shared" ref="AU201" si="719">SUM(AU202:AU203)</f>
        <v>0</v>
      </c>
      <c r="AV201" s="110">
        <f t="shared" ref="AV201" si="720">SUM(AV202:AV203)</f>
        <v>0</v>
      </c>
      <c r="AX201" s="110">
        <f t="shared" ref="AX201" si="721">SUM(AX202:AX203)</f>
        <v>0</v>
      </c>
      <c r="AY201" s="110">
        <f t="shared" ref="AY201" si="722">SUM(AY202:AY203)</f>
        <v>0</v>
      </c>
    </row>
    <row r="202" spans="2:51" x14ac:dyDescent="0.25">
      <c r="B202" s="1" t="s">
        <v>1</v>
      </c>
      <c r="C202" s="25">
        <f>AIRTEL!C61</f>
        <v>0</v>
      </c>
      <c r="D202" s="25">
        <f>AIRTEL!D61</f>
        <v>0</v>
      </c>
      <c r="E202" s="25">
        <f>AIRTEL!E61</f>
        <v>0</v>
      </c>
      <c r="F202" s="25">
        <f>AIRTEL!F61</f>
        <v>0</v>
      </c>
      <c r="G202" s="25">
        <f>AIRTEL!G61</f>
        <v>0</v>
      </c>
      <c r="H202" s="25">
        <f>AIRTEL!H61</f>
        <v>0</v>
      </c>
      <c r="I202" s="25">
        <f>AIRTEL!I61</f>
        <v>0</v>
      </c>
      <c r="J202" s="25">
        <f>AIRTEL!J61</f>
        <v>0</v>
      </c>
      <c r="K202" s="25">
        <f>AIRTEL!K61</f>
        <v>0</v>
      </c>
      <c r="L202" s="25">
        <f>AIRTEL!L61</f>
        <v>0</v>
      </c>
      <c r="M202" s="25">
        <f>AIRTEL!M61</f>
        <v>0</v>
      </c>
      <c r="N202" s="25">
        <f>AIRTEL!N61</f>
        <v>0</v>
      </c>
      <c r="O202" s="25">
        <f>AIRTEL!O61</f>
        <v>0</v>
      </c>
      <c r="P202" s="25">
        <f>AIRTEL!P61</f>
        <v>0</v>
      </c>
      <c r="Q202" s="25">
        <f>AIRTEL!Q61</f>
        <v>0</v>
      </c>
      <c r="R202" s="25">
        <f>AIRTEL!R61</f>
        <v>0</v>
      </c>
      <c r="S202" s="25">
        <f>AIRTEL!S61</f>
        <v>0</v>
      </c>
      <c r="T202" s="25">
        <f>AIRTEL!T61</f>
        <v>0</v>
      </c>
      <c r="U202" s="25">
        <f>AIRTEL!U61</f>
        <v>0</v>
      </c>
      <c r="V202" s="25">
        <f>AIRTEL!V61</f>
        <v>0</v>
      </c>
      <c r="W202" s="25">
        <f>AIRTEL!W61</f>
        <v>0</v>
      </c>
      <c r="X202" s="25">
        <f>AIRTEL!X61</f>
        <v>0</v>
      </c>
      <c r="Y202" s="25">
        <f>AIRTEL!Y61</f>
        <v>0</v>
      </c>
      <c r="Z202" s="25">
        <f>AIRTEL!Z61</f>
        <v>0</v>
      </c>
      <c r="AA202" s="25">
        <f>AIRTEL!AA61</f>
        <v>0</v>
      </c>
      <c r="AB202" s="25">
        <f>AIRTEL!AB61</f>
        <v>0</v>
      </c>
      <c r="AC202" s="25">
        <f>AIRTEL!AC61</f>
        <v>0</v>
      </c>
      <c r="AD202" s="25">
        <f>AIRTEL!AD61</f>
        <v>0</v>
      </c>
      <c r="AE202" s="25">
        <f>AIRTEL!AE61</f>
        <v>0</v>
      </c>
      <c r="AF202" s="25">
        <f>AIRTEL!AF61</f>
        <v>0</v>
      </c>
      <c r="AG202" s="25">
        <f>AIRTEL!AG61</f>
        <v>0</v>
      </c>
      <c r="AH202" s="25">
        <f>AIRTEL!AH61</f>
        <v>0</v>
      </c>
      <c r="AI202" s="25">
        <f>AIRTEL!AI61</f>
        <v>0</v>
      </c>
      <c r="AJ202" s="25">
        <f>AIRTEL!AJ61</f>
        <v>0</v>
      </c>
      <c r="AK202" s="25">
        <f>AIRTEL!AK61</f>
        <v>0</v>
      </c>
      <c r="AL202" s="25">
        <f>AIRTEL!AL61</f>
        <v>0</v>
      </c>
      <c r="AM202" s="108"/>
      <c r="AN202" s="108">
        <f>AIRTEL!AN61</f>
        <v>0</v>
      </c>
      <c r="AO202" s="108">
        <f>AIRTEL!AO61</f>
        <v>0</v>
      </c>
      <c r="AP202" s="108">
        <f>AIRTEL!AP61</f>
        <v>0</v>
      </c>
      <c r="AQ202" s="108">
        <f>AIRTEL!AQ61</f>
        <v>0</v>
      </c>
      <c r="AS202" s="108">
        <f>AIRTEL!AS61</f>
        <v>0</v>
      </c>
      <c r="AT202" s="108">
        <f>AIRTEL!AT61</f>
        <v>0</v>
      </c>
      <c r="AU202" s="108">
        <f>AIRTEL!AU61</f>
        <v>0</v>
      </c>
      <c r="AV202" s="108">
        <f>AIRTEL!AV61</f>
        <v>0</v>
      </c>
      <c r="AX202" s="108">
        <f>AIRTEL!AX61</f>
        <v>0</v>
      </c>
      <c r="AY202" s="108">
        <f>AIRTEL!AY61</f>
        <v>0</v>
      </c>
    </row>
    <row r="203" spans="2:51" x14ac:dyDescent="0.25">
      <c r="B203" s="1" t="s">
        <v>0</v>
      </c>
      <c r="C203" s="25">
        <f>MTN!C61</f>
        <v>0</v>
      </c>
      <c r="D203" s="25">
        <f>MTN!D61</f>
        <v>0</v>
      </c>
      <c r="E203" s="25">
        <f>MTN!E61</f>
        <v>0</v>
      </c>
      <c r="F203" s="25">
        <f>MTN!F61</f>
        <v>0</v>
      </c>
      <c r="G203" s="25">
        <f>MTN!G61</f>
        <v>0</v>
      </c>
      <c r="H203" s="25">
        <f>MTN!H61</f>
        <v>0</v>
      </c>
      <c r="I203" s="25">
        <f>MTN!I61</f>
        <v>0</v>
      </c>
      <c r="J203" s="25">
        <f>MTN!J61</f>
        <v>0</v>
      </c>
      <c r="K203" s="25">
        <f>MTN!K61</f>
        <v>0</v>
      </c>
      <c r="L203" s="25">
        <f>MTN!L61</f>
        <v>0</v>
      </c>
      <c r="M203" s="25">
        <f>MTN!M61</f>
        <v>0</v>
      </c>
      <c r="N203" s="25">
        <f>MTN!N61</f>
        <v>0</v>
      </c>
      <c r="O203" s="25">
        <f>MTN!O61</f>
        <v>0</v>
      </c>
      <c r="P203" s="25">
        <f>MTN!P61</f>
        <v>0</v>
      </c>
      <c r="Q203" s="25">
        <f>MTN!Q61</f>
        <v>0</v>
      </c>
      <c r="R203" s="25">
        <f>MTN!R61</f>
        <v>0</v>
      </c>
      <c r="S203" s="25">
        <f>MTN!S61</f>
        <v>0</v>
      </c>
      <c r="T203" s="25">
        <f>MTN!T61</f>
        <v>0</v>
      </c>
      <c r="U203" s="25">
        <f>MTN!U61</f>
        <v>0</v>
      </c>
      <c r="V203" s="25">
        <f>MTN!V61</f>
        <v>0</v>
      </c>
      <c r="W203" s="25">
        <f>MTN!W61</f>
        <v>0</v>
      </c>
      <c r="X203" s="25">
        <f>MTN!X61</f>
        <v>0</v>
      </c>
      <c r="Y203" s="25">
        <f>MTN!Y61</f>
        <v>0</v>
      </c>
      <c r="Z203" s="25">
        <f>MTN!Z61</f>
        <v>0</v>
      </c>
      <c r="AA203" s="25">
        <f>MTN!AA61</f>
        <v>0</v>
      </c>
      <c r="AB203" s="25">
        <f>MTN!AB61</f>
        <v>0</v>
      </c>
      <c r="AC203" s="25">
        <f>MTN!AC61</f>
        <v>0</v>
      </c>
      <c r="AD203" s="25">
        <f>MTN!AD61</f>
        <v>0</v>
      </c>
      <c r="AE203" s="25">
        <f>MTN!AE61</f>
        <v>0</v>
      </c>
      <c r="AF203" s="25">
        <f>MTN!AF61</f>
        <v>0</v>
      </c>
      <c r="AG203" s="25">
        <f>MTN!AG61</f>
        <v>0</v>
      </c>
      <c r="AH203" s="25">
        <f>MTN!AH61</f>
        <v>0</v>
      </c>
      <c r="AI203" s="25">
        <f>MTN!AI61</f>
        <v>0</v>
      </c>
      <c r="AJ203" s="25">
        <f>MTN!AJ61</f>
        <v>0</v>
      </c>
      <c r="AK203" s="25">
        <f>MTN!AK61</f>
        <v>0</v>
      </c>
      <c r="AL203" s="25">
        <f>MTN!AL61</f>
        <v>0</v>
      </c>
      <c r="AM203" s="108"/>
      <c r="AN203" s="108">
        <f>MTN!AN61</f>
        <v>0</v>
      </c>
      <c r="AO203" s="108">
        <f>MTN!AO61</f>
        <v>0</v>
      </c>
      <c r="AP203" s="108">
        <f>MTN!AP61</f>
        <v>0</v>
      </c>
      <c r="AQ203" s="108">
        <f>MTN!AQ61</f>
        <v>0</v>
      </c>
      <c r="AS203" s="108">
        <f>MTN!AS61</f>
        <v>0</v>
      </c>
      <c r="AT203" s="108">
        <f>MTN!AT61</f>
        <v>0</v>
      </c>
      <c r="AU203" s="108">
        <f>MTN!AU61</f>
        <v>0</v>
      </c>
      <c r="AV203" s="108">
        <f>MTN!AV61</f>
        <v>0</v>
      </c>
      <c r="AX203" s="108">
        <f>MTN!AX61</f>
        <v>0</v>
      </c>
      <c r="AY203" s="108">
        <f>MTN!AY61</f>
        <v>0</v>
      </c>
    </row>
    <row r="204" spans="2:51" x14ac:dyDescent="0.25">
      <c r="B204" s="24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</row>
    <row r="205" spans="2:51" x14ac:dyDescent="0.25">
      <c r="B205" s="3" t="s">
        <v>90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</row>
    <row r="206" spans="2:51" x14ac:dyDescent="0.25">
      <c r="B206" s="1" t="str">
        <f>B202</f>
        <v>AIRTEL</v>
      </c>
      <c r="C206" s="21">
        <f>IF(ISERROR(C202/C$201),0,C202/C$201)</f>
        <v>0</v>
      </c>
      <c r="D206" s="21">
        <f t="shared" ref="D206:AL206" si="723">IF(ISERROR(D202/D$201),0,D202/D$201)</f>
        <v>0</v>
      </c>
      <c r="E206" s="21">
        <f t="shared" si="723"/>
        <v>0</v>
      </c>
      <c r="F206" s="21">
        <f t="shared" si="723"/>
        <v>0</v>
      </c>
      <c r="G206" s="21">
        <f t="shared" si="723"/>
        <v>0</v>
      </c>
      <c r="H206" s="21">
        <f t="shared" si="723"/>
        <v>0</v>
      </c>
      <c r="I206" s="21">
        <f t="shared" si="723"/>
        <v>0</v>
      </c>
      <c r="J206" s="21">
        <f t="shared" si="723"/>
        <v>0</v>
      </c>
      <c r="K206" s="21">
        <f t="shared" si="723"/>
        <v>0</v>
      </c>
      <c r="L206" s="21">
        <f t="shared" si="723"/>
        <v>0</v>
      </c>
      <c r="M206" s="21">
        <f t="shared" si="723"/>
        <v>0</v>
      </c>
      <c r="N206" s="21">
        <f t="shared" si="723"/>
        <v>0</v>
      </c>
      <c r="O206" s="21">
        <f t="shared" si="723"/>
        <v>0</v>
      </c>
      <c r="P206" s="21">
        <f t="shared" si="723"/>
        <v>0</v>
      </c>
      <c r="Q206" s="21">
        <f t="shared" si="723"/>
        <v>0</v>
      </c>
      <c r="R206" s="21">
        <f t="shared" si="723"/>
        <v>0</v>
      </c>
      <c r="S206" s="21">
        <f t="shared" si="723"/>
        <v>0</v>
      </c>
      <c r="T206" s="21">
        <f t="shared" si="723"/>
        <v>0</v>
      </c>
      <c r="U206" s="21">
        <f t="shared" si="723"/>
        <v>0</v>
      </c>
      <c r="V206" s="21">
        <f t="shared" si="723"/>
        <v>0</v>
      </c>
      <c r="W206" s="21">
        <f t="shared" si="723"/>
        <v>0</v>
      </c>
      <c r="X206" s="21">
        <f t="shared" si="723"/>
        <v>0</v>
      </c>
      <c r="Y206" s="21">
        <f t="shared" si="723"/>
        <v>0</v>
      </c>
      <c r="Z206" s="21">
        <f t="shared" si="723"/>
        <v>0</v>
      </c>
      <c r="AA206" s="21">
        <f t="shared" si="723"/>
        <v>0</v>
      </c>
      <c r="AB206" s="21">
        <f t="shared" si="723"/>
        <v>0</v>
      </c>
      <c r="AC206" s="21">
        <f t="shared" si="723"/>
        <v>0</v>
      </c>
      <c r="AD206" s="21">
        <f t="shared" si="723"/>
        <v>0</v>
      </c>
      <c r="AE206" s="21">
        <f t="shared" si="723"/>
        <v>0</v>
      </c>
      <c r="AF206" s="21">
        <f t="shared" si="723"/>
        <v>0</v>
      </c>
      <c r="AG206" s="21">
        <f t="shared" si="723"/>
        <v>0</v>
      </c>
      <c r="AH206" s="21">
        <f t="shared" si="723"/>
        <v>0</v>
      </c>
      <c r="AI206" s="21">
        <f t="shared" si="723"/>
        <v>0</v>
      </c>
      <c r="AJ206" s="21">
        <f t="shared" si="723"/>
        <v>0</v>
      </c>
      <c r="AK206" s="21">
        <f t="shared" si="723"/>
        <v>0</v>
      </c>
      <c r="AL206" s="21">
        <f t="shared" si="723"/>
        <v>0</v>
      </c>
      <c r="AM206" s="21"/>
      <c r="AN206" s="21">
        <f>IF(ISERROR(AN202/AN$201),0,AN202/AN$201)</f>
        <v>0</v>
      </c>
      <c r="AO206" s="21">
        <f t="shared" ref="AO206:AQ206" si="724">IF(ISERROR(AO202/AO$201),0,AO202/AO$201)</f>
        <v>0</v>
      </c>
      <c r="AP206" s="21">
        <f t="shared" si="724"/>
        <v>0</v>
      </c>
      <c r="AQ206" s="21">
        <f t="shared" si="724"/>
        <v>0</v>
      </c>
      <c r="AS206" s="21">
        <f>IF(ISERROR(AS202/AS$201),0,AS202/AS$201)</f>
        <v>0</v>
      </c>
      <c r="AT206" s="21">
        <f t="shared" ref="AT206:AV206" si="725">IF(ISERROR(AT202/AT$201),0,AT202/AT$201)</f>
        <v>0</v>
      </c>
      <c r="AU206" s="21">
        <f t="shared" si="725"/>
        <v>0</v>
      </c>
      <c r="AV206" s="21">
        <f t="shared" si="725"/>
        <v>0</v>
      </c>
      <c r="AX206" s="21">
        <f t="shared" ref="AX206:AY206" si="726">IF(ISERROR(AX202/AX$201),0,AX202/AX$201)</f>
        <v>0</v>
      </c>
      <c r="AY206" s="21">
        <f t="shared" si="726"/>
        <v>0</v>
      </c>
    </row>
    <row r="207" spans="2:51" x14ac:dyDescent="0.25">
      <c r="B207" s="1" t="str">
        <f>B203</f>
        <v>MTN</v>
      </c>
      <c r="C207" s="21">
        <f>IF(ISERROR(C203/C$201),0,C203/C$201)</f>
        <v>0</v>
      </c>
      <c r="D207" s="21">
        <f t="shared" ref="D207:AL207" si="727">IF(ISERROR(D203/D$201),0,D203/D$201)</f>
        <v>0</v>
      </c>
      <c r="E207" s="21">
        <f t="shared" si="727"/>
        <v>0</v>
      </c>
      <c r="F207" s="21">
        <f t="shared" si="727"/>
        <v>0</v>
      </c>
      <c r="G207" s="21">
        <f t="shared" si="727"/>
        <v>0</v>
      </c>
      <c r="H207" s="21">
        <f t="shared" si="727"/>
        <v>0</v>
      </c>
      <c r="I207" s="21">
        <f t="shared" si="727"/>
        <v>0</v>
      </c>
      <c r="J207" s="21">
        <f t="shared" si="727"/>
        <v>0</v>
      </c>
      <c r="K207" s="21">
        <f t="shared" si="727"/>
        <v>0</v>
      </c>
      <c r="L207" s="21">
        <f t="shared" si="727"/>
        <v>0</v>
      </c>
      <c r="M207" s="21">
        <f t="shared" si="727"/>
        <v>0</v>
      </c>
      <c r="N207" s="21">
        <f t="shared" si="727"/>
        <v>0</v>
      </c>
      <c r="O207" s="21">
        <f t="shared" si="727"/>
        <v>0</v>
      </c>
      <c r="P207" s="21">
        <f t="shared" si="727"/>
        <v>0</v>
      </c>
      <c r="Q207" s="21">
        <f t="shared" si="727"/>
        <v>0</v>
      </c>
      <c r="R207" s="21">
        <f t="shared" si="727"/>
        <v>0</v>
      </c>
      <c r="S207" s="21">
        <f t="shared" si="727"/>
        <v>0</v>
      </c>
      <c r="T207" s="21">
        <f t="shared" si="727"/>
        <v>0</v>
      </c>
      <c r="U207" s="21">
        <f t="shared" si="727"/>
        <v>0</v>
      </c>
      <c r="V207" s="21">
        <f t="shared" si="727"/>
        <v>0</v>
      </c>
      <c r="W207" s="21">
        <f t="shared" si="727"/>
        <v>0</v>
      </c>
      <c r="X207" s="21">
        <f t="shared" si="727"/>
        <v>0</v>
      </c>
      <c r="Y207" s="21">
        <f t="shared" si="727"/>
        <v>0</v>
      </c>
      <c r="Z207" s="21">
        <f t="shared" si="727"/>
        <v>0</v>
      </c>
      <c r="AA207" s="21">
        <f t="shared" si="727"/>
        <v>0</v>
      </c>
      <c r="AB207" s="21">
        <f t="shared" si="727"/>
        <v>0</v>
      </c>
      <c r="AC207" s="21">
        <f t="shared" si="727"/>
        <v>0</v>
      </c>
      <c r="AD207" s="21">
        <f t="shared" si="727"/>
        <v>0</v>
      </c>
      <c r="AE207" s="21">
        <f t="shared" si="727"/>
        <v>0</v>
      </c>
      <c r="AF207" s="21">
        <f t="shared" si="727"/>
        <v>0</v>
      </c>
      <c r="AG207" s="21">
        <f t="shared" si="727"/>
        <v>0</v>
      </c>
      <c r="AH207" s="21">
        <f t="shared" si="727"/>
        <v>0</v>
      </c>
      <c r="AI207" s="21">
        <f t="shared" si="727"/>
        <v>0</v>
      </c>
      <c r="AJ207" s="21">
        <f t="shared" si="727"/>
        <v>0</v>
      </c>
      <c r="AK207" s="21">
        <f t="shared" si="727"/>
        <v>0</v>
      </c>
      <c r="AL207" s="21">
        <f t="shared" si="727"/>
        <v>0</v>
      </c>
      <c r="AM207" s="21"/>
      <c r="AN207" s="21">
        <f>IF(ISERROR(AN203/AN$201),0,AN203/AN$201)</f>
        <v>0</v>
      </c>
      <c r="AO207" s="21">
        <f t="shared" ref="AO207:AQ207" si="728">IF(ISERROR(AO203/AO$201),0,AO203/AO$201)</f>
        <v>0</v>
      </c>
      <c r="AP207" s="21">
        <f t="shared" si="728"/>
        <v>0</v>
      </c>
      <c r="AQ207" s="21">
        <f t="shared" si="728"/>
        <v>0</v>
      </c>
      <c r="AS207" s="21">
        <f>IF(ISERROR(AS203/AS$201),0,AS203/AS$201)</f>
        <v>0</v>
      </c>
      <c r="AT207" s="21">
        <f t="shared" ref="AT207:AV207" si="729">IF(ISERROR(AT203/AT$201),0,AT203/AT$201)</f>
        <v>0</v>
      </c>
      <c r="AU207" s="21">
        <f t="shared" si="729"/>
        <v>0</v>
      </c>
      <c r="AV207" s="21">
        <f t="shared" si="729"/>
        <v>0</v>
      </c>
      <c r="AX207" s="21">
        <f t="shared" ref="AX207:AY207" si="730">IF(ISERROR(AX203/AX$201),0,AX203/AX$201)</f>
        <v>0</v>
      </c>
      <c r="AY207" s="21">
        <f t="shared" si="730"/>
        <v>0</v>
      </c>
    </row>
    <row r="208" spans="2:51" x14ac:dyDescent="0.25">
      <c r="B208" s="24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</row>
    <row r="209" spans="2:51" x14ac:dyDescent="0.25">
      <c r="B209" s="23" t="s">
        <v>46</v>
      </c>
      <c r="C209" s="75">
        <f>SUM(C210:C211)</f>
        <v>0</v>
      </c>
      <c r="D209" s="75">
        <f t="shared" ref="D209" si="731">SUM(D210:D211)</f>
        <v>0</v>
      </c>
      <c r="E209" s="75">
        <f t="shared" ref="E209" si="732">SUM(E210:E211)</f>
        <v>0</v>
      </c>
      <c r="F209" s="75">
        <f t="shared" ref="F209" si="733">SUM(F210:F211)</f>
        <v>0</v>
      </c>
      <c r="G209" s="75">
        <f t="shared" ref="G209" si="734">SUM(G210:G211)</f>
        <v>0</v>
      </c>
      <c r="H209" s="75">
        <f t="shared" ref="H209" si="735">SUM(H210:H211)</f>
        <v>0</v>
      </c>
      <c r="I209" s="75">
        <f t="shared" ref="I209" si="736">SUM(I210:I211)</f>
        <v>0</v>
      </c>
      <c r="J209" s="75">
        <f t="shared" ref="J209" si="737">SUM(J210:J211)</f>
        <v>0</v>
      </c>
      <c r="K209" s="75">
        <f t="shared" ref="K209" si="738">SUM(K210:K211)</f>
        <v>0</v>
      </c>
      <c r="L209" s="75">
        <f t="shared" ref="L209" si="739">SUM(L210:L211)</f>
        <v>0</v>
      </c>
      <c r="M209" s="75">
        <f t="shared" ref="M209" si="740">SUM(M210:M211)</f>
        <v>0</v>
      </c>
      <c r="N209" s="75">
        <f t="shared" ref="N209" si="741">SUM(N210:N211)</f>
        <v>0</v>
      </c>
      <c r="O209" s="75">
        <f t="shared" ref="O209" si="742">SUM(O210:O211)</f>
        <v>0</v>
      </c>
      <c r="P209" s="75">
        <f t="shared" ref="P209" si="743">SUM(P210:P211)</f>
        <v>0</v>
      </c>
      <c r="Q209" s="75">
        <f t="shared" ref="Q209" si="744">SUM(Q210:Q211)</f>
        <v>0</v>
      </c>
      <c r="R209" s="75">
        <f t="shared" ref="R209" si="745">SUM(R210:R211)</f>
        <v>0</v>
      </c>
      <c r="S209" s="75">
        <f t="shared" ref="S209" si="746">SUM(S210:S211)</f>
        <v>0</v>
      </c>
      <c r="T209" s="75">
        <f t="shared" ref="T209" si="747">SUM(T210:T211)</f>
        <v>0</v>
      </c>
      <c r="U209" s="75">
        <f t="shared" ref="U209" si="748">SUM(U210:U211)</f>
        <v>0</v>
      </c>
      <c r="V209" s="75">
        <f t="shared" ref="V209" si="749">SUM(V210:V211)</f>
        <v>0</v>
      </c>
      <c r="W209" s="75">
        <f t="shared" ref="W209" si="750">SUM(W210:W211)</f>
        <v>10905.481</v>
      </c>
      <c r="X209" s="75">
        <f t="shared" ref="X209" si="751">SUM(X210:X211)</f>
        <v>12134.449000000001</v>
      </c>
      <c r="Y209" s="75">
        <f t="shared" ref="Y209" si="752">SUM(Y210:Y211)</f>
        <v>10529.783211895712</v>
      </c>
      <c r="Z209" s="75">
        <f t="shared" ref="Z209" si="753">SUM(Z210:Z211)</f>
        <v>14432.432000000001</v>
      </c>
      <c r="AA209" s="75">
        <f t="shared" ref="AA209" si="754">SUM(AA210:AA211)</f>
        <v>27165.455239697221</v>
      </c>
      <c r="AB209" s="75">
        <f t="shared" ref="AB209" si="755">SUM(AB210:AB211)</f>
        <v>29595.973000000002</v>
      </c>
      <c r="AC209" s="75">
        <f t="shared" ref="AC209" si="756">SUM(AC210:AC211)</f>
        <v>23030.121999999999</v>
      </c>
      <c r="AD209" s="75">
        <f t="shared" ref="AD209" si="757">SUM(AD210:AD211)</f>
        <v>19707.038</v>
      </c>
      <c r="AE209" s="75">
        <f t="shared" ref="AE209" si="758">SUM(AE210:AE211)</f>
        <v>19384.756073170691</v>
      </c>
      <c r="AF209" s="75">
        <f t="shared" ref="AF209" si="759">SUM(AF210:AF211)</f>
        <v>21537.222011774</v>
      </c>
      <c r="AG209" s="75">
        <f t="shared" ref="AG209" si="760">SUM(AG210:AG211)</f>
        <v>22896.855396130981</v>
      </c>
      <c r="AH209" s="75">
        <f t="shared" ref="AH209" si="761">SUM(AH210:AH211)</f>
        <v>46495.800137535945</v>
      </c>
      <c r="AI209" s="75">
        <f t="shared" ref="AI209" si="762">SUM(AI210:AI211)</f>
        <v>43408.239930261108</v>
      </c>
      <c r="AJ209" s="75">
        <f t="shared" ref="AJ209" si="763">SUM(AJ210:AJ211)</f>
        <v>44427.553596039019</v>
      </c>
      <c r="AK209" s="75">
        <f t="shared" ref="AK209" si="764">SUM(AK210:AK211)</f>
        <v>50759.234331110012</v>
      </c>
      <c r="AL209" s="75">
        <f t="shared" ref="AL209" si="765">SUM(AL210:AL211)</f>
        <v>0</v>
      </c>
      <c r="AN209" s="110">
        <f>SUM(AN210:AN211)</f>
        <v>0</v>
      </c>
      <c r="AO209" s="110">
        <f t="shared" ref="AO209:AQ209" si="766">SUM(AO210:AO211)</f>
        <v>0</v>
      </c>
      <c r="AP209" s="110">
        <f t="shared" si="766"/>
        <v>10905.481</v>
      </c>
      <c r="AQ209" s="110">
        <f t="shared" si="766"/>
        <v>37096.664211895717</v>
      </c>
      <c r="AS209" s="110">
        <f>SUM(AS210:AS211)</f>
        <v>79791.550239697215</v>
      </c>
      <c r="AT209" s="110">
        <f t="shared" ref="AT209" si="767">SUM(AT210:AT211)</f>
        <v>60629.016084944698</v>
      </c>
      <c r="AU209" s="110">
        <f t="shared" ref="AU209" si="768">SUM(AU210:AU211)</f>
        <v>112800.89546392804</v>
      </c>
      <c r="AV209" s="110">
        <f t="shared" ref="AV209" si="769">SUM(AV210:AV211)</f>
        <v>95186.787927149038</v>
      </c>
      <c r="AX209" s="110">
        <f t="shared" ref="AX209" si="770">SUM(AX210:AX211)</f>
        <v>48002.145211895717</v>
      </c>
      <c r="AY209" s="110">
        <f t="shared" ref="AY209" si="771">SUM(AY210:AY211)</f>
        <v>348408.24971571902</v>
      </c>
    </row>
    <row r="210" spans="2:51" x14ac:dyDescent="0.25">
      <c r="B210" s="1" t="s">
        <v>1</v>
      </c>
      <c r="C210" s="12">
        <f>AIRTEL!C62</f>
        <v>0</v>
      </c>
      <c r="D210" s="12">
        <f>AIRTEL!D62</f>
        <v>0</v>
      </c>
      <c r="E210" s="12">
        <f>AIRTEL!E62</f>
        <v>0</v>
      </c>
      <c r="F210" s="12">
        <f>AIRTEL!F62</f>
        <v>0</v>
      </c>
      <c r="G210" s="12">
        <f>AIRTEL!G62</f>
        <v>0</v>
      </c>
      <c r="H210" s="12">
        <f>AIRTEL!H62</f>
        <v>0</v>
      </c>
      <c r="I210" s="12">
        <f>AIRTEL!I62</f>
        <v>0</v>
      </c>
      <c r="J210" s="12">
        <f>AIRTEL!J62</f>
        <v>0</v>
      </c>
      <c r="K210" s="12">
        <f>AIRTEL!K62</f>
        <v>0</v>
      </c>
      <c r="L210" s="12">
        <f>AIRTEL!L62</f>
        <v>0</v>
      </c>
      <c r="M210" s="12">
        <f>AIRTEL!M62</f>
        <v>0</v>
      </c>
      <c r="N210" s="12">
        <f>AIRTEL!N62</f>
        <v>0</v>
      </c>
      <c r="O210" s="12">
        <f>AIRTEL!O62</f>
        <v>0</v>
      </c>
      <c r="P210" s="12">
        <f>AIRTEL!P62</f>
        <v>0</v>
      </c>
      <c r="Q210" s="12">
        <f>AIRTEL!Q62</f>
        <v>0</v>
      </c>
      <c r="R210" s="12">
        <f>AIRTEL!R62</f>
        <v>0</v>
      </c>
      <c r="S210" s="12">
        <f>AIRTEL!S62</f>
        <v>0</v>
      </c>
      <c r="T210" s="12">
        <f>AIRTEL!T62</f>
        <v>0</v>
      </c>
      <c r="U210" s="12">
        <f>AIRTEL!U62</f>
        <v>0</v>
      </c>
      <c r="V210" s="12">
        <f>AIRTEL!V62</f>
        <v>0</v>
      </c>
      <c r="W210" s="12">
        <f>AIRTEL!W62</f>
        <v>4792.0240000000003</v>
      </c>
      <c r="X210" s="12">
        <f>AIRTEL!X62</f>
        <v>5106.7790000000005</v>
      </c>
      <c r="Y210" s="12">
        <f>AIRTEL!Y62</f>
        <v>4570.0272118957118</v>
      </c>
      <c r="Z210" s="12">
        <f>AIRTEL!Z62</f>
        <v>5900.1360000000004</v>
      </c>
      <c r="AA210" s="12">
        <f>AIRTEL!AA62</f>
        <v>5359.4030000000002</v>
      </c>
      <c r="AB210" s="12">
        <f>AIRTEL!AB62</f>
        <v>5324.0209999999997</v>
      </c>
      <c r="AC210" s="12">
        <f>AIRTEL!AC62</f>
        <v>5890.3419999999996</v>
      </c>
      <c r="AD210" s="12">
        <f>AIRTEL!AD62</f>
        <v>6263.5450000000001</v>
      </c>
      <c r="AE210" s="12">
        <f>AIRTEL!AE62</f>
        <v>6465.0346021867099</v>
      </c>
      <c r="AF210" s="12">
        <f>AIRTEL!AF62</f>
        <v>7669.18</v>
      </c>
      <c r="AG210" s="12">
        <f>AIRTEL!AG62</f>
        <v>8971.2939999999999</v>
      </c>
      <c r="AH210" s="12">
        <f>AIRTEL!AH62</f>
        <v>32270.63277</v>
      </c>
      <c r="AI210" s="12">
        <f>AIRTEL!AI62</f>
        <v>28893.489720000001</v>
      </c>
      <c r="AJ210" s="12">
        <f>AIRTEL!AJ62</f>
        <v>29285.984209999999</v>
      </c>
      <c r="AK210" s="12">
        <f>AIRTEL!AK62</f>
        <v>33867.730210000002</v>
      </c>
      <c r="AL210" s="12">
        <f>AIRTEL!AL62</f>
        <v>0</v>
      </c>
      <c r="AN210" s="108">
        <f>AIRTEL!AN62</f>
        <v>0</v>
      </c>
      <c r="AO210" s="108">
        <f>AIRTEL!AO62</f>
        <v>0</v>
      </c>
      <c r="AP210" s="108">
        <f>AIRTEL!AP62</f>
        <v>4792.0240000000003</v>
      </c>
      <c r="AQ210" s="108">
        <f>AIRTEL!AQ62</f>
        <v>15576.942211895714</v>
      </c>
      <c r="AS210" s="108">
        <f>AIRTEL!AS62</f>
        <v>16573.766</v>
      </c>
      <c r="AT210" s="108">
        <f>AIRTEL!AT62</f>
        <v>20397.75960218671</v>
      </c>
      <c r="AU210" s="108">
        <f>AIRTEL!AU62</f>
        <v>70135.416490000003</v>
      </c>
      <c r="AV210" s="108">
        <f>AIRTEL!AV62</f>
        <v>63153.714420000004</v>
      </c>
      <c r="AX210" s="108">
        <f>AIRTEL!AX62</f>
        <v>20368.966211895713</v>
      </c>
      <c r="AY210" s="108">
        <f>AIRTEL!AY62</f>
        <v>170260.65651218672</v>
      </c>
    </row>
    <row r="211" spans="2:51" x14ac:dyDescent="0.25">
      <c r="B211" s="1" t="s">
        <v>0</v>
      </c>
      <c r="C211" s="12">
        <f>MTN!C62</f>
        <v>0</v>
      </c>
      <c r="D211" s="12">
        <f>MTN!D62</f>
        <v>0</v>
      </c>
      <c r="E211" s="12">
        <f>MTN!E62</f>
        <v>0</v>
      </c>
      <c r="F211" s="12">
        <f>MTN!F62</f>
        <v>0</v>
      </c>
      <c r="G211" s="12">
        <f>MTN!G62</f>
        <v>0</v>
      </c>
      <c r="H211" s="12">
        <f>MTN!H62</f>
        <v>0</v>
      </c>
      <c r="I211" s="12">
        <f>MTN!I62</f>
        <v>0</v>
      </c>
      <c r="J211" s="12">
        <f>MTN!J62</f>
        <v>0</v>
      </c>
      <c r="K211" s="12">
        <f>MTN!K62</f>
        <v>0</v>
      </c>
      <c r="L211" s="12">
        <f>MTN!L62</f>
        <v>0</v>
      </c>
      <c r="M211" s="12">
        <f>MTN!M62</f>
        <v>0</v>
      </c>
      <c r="N211" s="12">
        <f>MTN!N62</f>
        <v>0</v>
      </c>
      <c r="O211" s="12">
        <f>MTN!O62</f>
        <v>0</v>
      </c>
      <c r="P211" s="12">
        <f>MTN!P62</f>
        <v>0</v>
      </c>
      <c r="Q211" s="12">
        <f>MTN!Q62</f>
        <v>0</v>
      </c>
      <c r="R211" s="12">
        <f>MTN!R62</f>
        <v>0</v>
      </c>
      <c r="S211" s="12">
        <f>MTN!S62</f>
        <v>0</v>
      </c>
      <c r="T211" s="12">
        <f>MTN!T62</f>
        <v>0</v>
      </c>
      <c r="U211" s="12">
        <f>MTN!U62</f>
        <v>0</v>
      </c>
      <c r="V211" s="12">
        <f>MTN!V62</f>
        <v>0</v>
      </c>
      <c r="W211" s="12">
        <f>MTN!W62</f>
        <v>6113.4570000000003</v>
      </c>
      <c r="X211" s="12">
        <f>MTN!X62</f>
        <v>7027.67</v>
      </c>
      <c r="Y211" s="12">
        <f>MTN!Y62</f>
        <v>5959.7560000000003</v>
      </c>
      <c r="Z211" s="12">
        <f>MTN!Z62</f>
        <v>8532.2960000000003</v>
      </c>
      <c r="AA211" s="12">
        <f>MTN!AA62</f>
        <v>21806.052239697219</v>
      </c>
      <c r="AB211" s="12">
        <f>MTN!AB62</f>
        <v>24271.952000000001</v>
      </c>
      <c r="AC211" s="12">
        <f>MTN!AC62</f>
        <v>17139.78</v>
      </c>
      <c r="AD211" s="12">
        <f>MTN!AD62</f>
        <v>13443.493</v>
      </c>
      <c r="AE211" s="12">
        <f>MTN!AE62</f>
        <v>12919.721470983983</v>
      </c>
      <c r="AF211" s="12">
        <f>MTN!AF62</f>
        <v>13868.042011774</v>
      </c>
      <c r="AG211" s="12">
        <f>MTN!AG62</f>
        <v>13925.561396130979</v>
      </c>
      <c r="AH211" s="12">
        <f>MTN!AH62</f>
        <v>14225.167367535949</v>
      </c>
      <c r="AI211" s="12">
        <f>MTN!AI62</f>
        <v>14514.750210261107</v>
      </c>
      <c r="AJ211" s="12">
        <f>MTN!AJ62</f>
        <v>15141.569386039018</v>
      </c>
      <c r="AK211" s="12">
        <f>MTN!AK62</f>
        <v>16891.504121110007</v>
      </c>
      <c r="AL211" s="12">
        <f>MTN!AL62</f>
        <v>0</v>
      </c>
      <c r="AN211" s="108">
        <f>MTN!AN62</f>
        <v>0</v>
      </c>
      <c r="AO211" s="108">
        <f>MTN!AO62</f>
        <v>0</v>
      </c>
      <c r="AP211" s="108">
        <f>MTN!AP62</f>
        <v>6113.4570000000003</v>
      </c>
      <c r="AQ211" s="108">
        <f>MTN!AQ62</f>
        <v>21519.722000000002</v>
      </c>
      <c r="AS211" s="108">
        <f>MTN!AS62</f>
        <v>63217.784239697219</v>
      </c>
      <c r="AT211" s="108">
        <f>MTN!AT62</f>
        <v>40231.256482757984</v>
      </c>
      <c r="AU211" s="108">
        <f>MTN!AU62</f>
        <v>42665.478973928039</v>
      </c>
      <c r="AV211" s="108">
        <f>MTN!AV62</f>
        <v>32033.073507149027</v>
      </c>
      <c r="AX211" s="108">
        <f>MTN!AX62</f>
        <v>27633.179000000004</v>
      </c>
      <c r="AY211" s="108">
        <f>MTN!AY62</f>
        <v>178147.59320353228</v>
      </c>
    </row>
    <row r="212" spans="2:51" x14ac:dyDescent="0.25">
      <c r="B212" s="24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</row>
    <row r="213" spans="2:51" x14ac:dyDescent="0.25">
      <c r="B213" s="3" t="s">
        <v>94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</row>
    <row r="214" spans="2:51" x14ac:dyDescent="0.25">
      <c r="B214" s="1" t="str">
        <f>B210</f>
        <v>AIRTEL</v>
      </c>
      <c r="C214" s="21">
        <f>IF(ISERROR(C210/C$209),0,C210/C$209)</f>
        <v>0</v>
      </c>
      <c r="D214" s="21">
        <f t="shared" ref="D214:AL214" si="772">IF(ISERROR(D210/D$209),0,D210/D$209)</f>
        <v>0</v>
      </c>
      <c r="E214" s="21">
        <f t="shared" si="772"/>
        <v>0</v>
      </c>
      <c r="F214" s="21">
        <f t="shared" si="772"/>
        <v>0</v>
      </c>
      <c r="G214" s="21">
        <f t="shared" si="772"/>
        <v>0</v>
      </c>
      <c r="H214" s="21">
        <f t="shared" si="772"/>
        <v>0</v>
      </c>
      <c r="I214" s="21">
        <f t="shared" si="772"/>
        <v>0</v>
      </c>
      <c r="J214" s="21">
        <f t="shared" si="772"/>
        <v>0</v>
      </c>
      <c r="K214" s="21">
        <f t="shared" si="772"/>
        <v>0</v>
      </c>
      <c r="L214" s="21">
        <f t="shared" si="772"/>
        <v>0</v>
      </c>
      <c r="M214" s="21">
        <f t="shared" si="772"/>
        <v>0</v>
      </c>
      <c r="N214" s="21">
        <f t="shared" si="772"/>
        <v>0</v>
      </c>
      <c r="O214" s="21">
        <f t="shared" si="772"/>
        <v>0</v>
      </c>
      <c r="P214" s="21">
        <f t="shared" si="772"/>
        <v>0</v>
      </c>
      <c r="Q214" s="21">
        <f t="shared" si="772"/>
        <v>0</v>
      </c>
      <c r="R214" s="21">
        <f t="shared" si="772"/>
        <v>0</v>
      </c>
      <c r="S214" s="21">
        <f t="shared" si="772"/>
        <v>0</v>
      </c>
      <c r="T214" s="21">
        <f t="shared" si="772"/>
        <v>0</v>
      </c>
      <c r="U214" s="21">
        <f t="shared" si="772"/>
        <v>0</v>
      </c>
      <c r="V214" s="21">
        <f t="shared" si="772"/>
        <v>0</v>
      </c>
      <c r="W214" s="21">
        <f t="shared" si="772"/>
        <v>0.43941427251122628</v>
      </c>
      <c r="X214" s="21">
        <f t="shared" si="772"/>
        <v>0.42084968176140508</v>
      </c>
      <c r="Y214" s="21">
        <f t="shared" si="772"/>
        <v>0.43400962013471067</v>
      </c>
      <c r="Z214" s="21">
        <f t="shared" si="772"/>
        <v>0.40881093359733134</v>
      </c>
      <c r="AA214" s="21">
        <f t="shared" si="772"/>
        <v>0.1972874355577976</v>
      </c>
      <c r="AB214" s="21">
        <f t="shared" si="772"/>
        <v>0.17989004787914895</v>
      </c>
      <c r="AC214" s="21">
        <f t="shared" si="772"/>
        <v>0.25576686046213737</v>
      </c>
      <c r="AD214" s="21">
        <f t="shared" si="772"/>
        <v>0.31783289807428189</v>
      </c>
      <c r="AE214" s="21">
        <f t="shared" si="772"/>
        <v>0.33351126925628882</v>
      </c>
      <c r="AF214" s="21">
        <f t="shared" si="772"/>
        <v>0.3560895641883341</v>
      </c>
      <c r="AG214" s="21">
        <f t="shared" si="772"/>
        <v>0.39181336671741979</v>
      </c>
      <c r="AH214" s="21">
        <f t="shared" si="772"/>
        <v>0.69405478934747911</v>
      </c>
      <c r="AI214" s="21">
        <f t="shared" si="772"/>
        <v>0.66562223592616887</v>
      </c>
      <c r="AJ214" s="21">
        <f t="shared" si="772"/>
        <v>0.65918516415027228</v>
      </c>
      <c r="AK214" s="21">
        <f t="shared" si="772"/>
        <v>0.66722303155866725</v>
      </c>
      <c r="AL214" s="21">
        <f t="shared" si="772"/>
        <v>0</v>
      </c>
      <c r="AN214" s="21">
        <f>IF(ISERROR(AN210/AN$209),0,AN210/AN$209)</f>
        <v>0</v>
      </c>
      <c r="AO214" s="21">
        <f t="shared" ref="AO214:AQ214" si="773">IF(ISERROR(AO210/AO$209),0,AO210/AO$209)</f>
        <v>0</v>
      </c>
      <c r="AP214" s="21">
        <f t="shared" si="773"/>
        <v>0.43941427251122628</v>
      </c>
      <c r="AQ214" s="21">
        <f t="shared" si="773"/>
        <v>0.41990142625548216</v>
      </c>
      <c r="AS214" s="21">
        <f>IF(ISERROR(AS210/AS$209),0,AS210/AS$209)</f>
        <v>0.20771329733802266</v>
      </c>
      <c r="AT214" s="21">
        <f t="shared" ref="AT214:AV214" si="774">IF(ISERROR(AT210/AT$209),0,AT210/AT$209)</f>
        <v>0.33643560326969996</v>
      </c>
      <c r="AU214" s="21">
        <f t="shared" si="774"/>
        <v>0.62176294081307371</v>
      </c>
      <c r="AV214" s="21">
        <f t="shared" si="774"/>
        <v>0.66347143122777219</v>
      </c>
      <c r="AX214" s="21">
        <f t="shared" ref="AX214:AY214" si="775">IF(ISERROR(AX210/AX$209),0,AX210/AX$209)</f>
        <v>0.42433449842670679</v>
      </c>
      <c r="AY214" s="21">
        <f t="shared" si="775"/>
        <v>0.48868147252859129</v>
      </c>
    </row>
    <row r="215" spans="2:51" x14ac:dyDescent="0.25">
      <c r="B215" s="1" t="str">
        <f>B211</f>
        <v>MTN</v>
      </c>
      <c r="C215" s="21">
        <f>IF(ISERROR(C211/C$209),0,C211/C$209)</f>
        <v>0</v>
      </c>
      <c r="D215" s="21">
        <f t="shared" ref="D215:AL215" si="776">IF(ISERROR(D211/D$209),0,D211/D$209)</f>
        <v>0</v>
      </c>
      <c r="E215" s="21">
        <f t="shared" si="776"/>
        <v>0</v>
      </c>
      <c r="F215" s="21">
        <f t="shared" si="776"/>
        <v>0</v>
      </c>
      <c r="G215" s="21">
        <f t="shared" si="776"/>
        <v>0</v>
      </c>
      <c r="H215" s="21">
        <f t="shared" si="776"/>
        <v>0</v>
      </c>
      <c r="I215" s="21">
        <f t="shared" si="776"/>
        <v>0</v>
      </c>
      <c r="J215" s="21">
        <f t="shared" si="776"/>
        <v>0</v>
      </c>
      <c r="K215" s="21">
        <f t="shared" si="776"/>
        <v>0</v>
      </c>
      <c r="L215" s="21">
        <f t="shared" si="776"/>
        <v>0</v>
      </c>
      <c r="M215" s="21">
        <f t="shared" si="776"/>
        <v>0</v>
      </c>
      <c r="N215" s="21">
        <f t="shared" si="776"/>
        <v>0</v>
      </c>
      <c r="O215" s="21">
        <f t="shared" si="776"/>
        <v>0</v>
      </c>
      <c r="P215" s="21">
        <f t="shared" si="776"/>
        <v>0</v>
      </c>
      <c r="Q215" s="21">
        <f t="shared" si="776"/>
        <v>0</v>
      </c>
      <c r="R215" s="21">
        <f t="shared" si="776"/>
        <v>0</v>
      </c>
      <c r="S215" s="21">
        <f t="shared" si="776"/>
        <v>0</v>
      </c>
      <c r="T215" s="21">
        <f t="shared" si="776"/>
        <v>0</v>
      </c>
      <c r="U215" s="21">
        <f t="shared" si="776"/>
        <v>0</v>
      </c>
      <c r="V215" s="21">
        <f t="shared" si="776"/>
        <v>0</v>
      </c>
      <c r="W215" s="21">
        <f t="shared" si="776"/>
        <v>0.56058572748877378</v>
      </c>
      <c r="X215" s="21">
        <f t="shared" si="776"/>
        <v>0.57915031823859486</v>
      </c>
      <c r="Y215" s="21">
        <f t="shared" si="776"/>
        <v>0.56599037986528933</v>
      </c>
      <c r="Z215" s="21">
        <f t="shared" si="776"/>
        <v>0.59118906640266866</v>
      </c>
      <c r="AA215" s="21">
        <f t="shared" si="776"/>
        <v>0.8027125644422024</v>
      </c>
      <c r="AB215" s="21">
        <f t="shared" si="776"/>
        <v>0.82010995212085103</v>
      </c>
      <c r="AC215" s="21">
        <f t="shared" si="776"/>
        <v>0.74423313953786263</v>
      </c>
      <c r="AD215" s="21">
        <f t="shared" si="776"/>
        <v>0.68216710192571817</v>
      </c>
      <c r="AE215" s="21">
        <f t="shared" si="776"/>
        <v>0.66648873074371129</v>
      </c>
      <c r="AF215" s="21">
        <f t="shared" si="776"/>
        <v>0.64391043581166585</v>
      </c>
      <c r="AG215" s="21">
        <f t="shared" si="776"/>
        <v>0.60818663328258016</v>
      </c>
      <c r="AH215" s="21">
        <f t="shared" si="776"/>
        <v>0.305945210652521</v>
      </c>
      <c r="AI215" s="21">
        <f t="shared" si="776"/>
        <v>0.33437776407383119</v>
      </c>
      <c r="AJ215" s="21">
        <f t="shared" si="776"/>
        <v>0.34081483584972772</v>
      </c>
      <c r="AK215" s="21">
        <f t="shared" si="776"/>
        <v>0.3327769684413327</v>
      </c>
      <c r="AL215" s="21">
        <f t="shared" si="776"/>
        <v>0</v>
      </c>
      <c r="AN215" s="21">
        <f>IF(ISERROR(AN211/AN$209),0,AN211/AN$209)</f>
        <v>0</v>
      </c>
      <c r="AO215" s="21">
        <f t="shared" ref="AO215:AQ215" si="777">IF(ISERROR(AO211/AO$209),0,AO211/AO$209)</f>
        <v>0</v>
      </c>
      <c r="AP215" s="21">
        <f t="shared" si="777"/>
        <v>0.56058572748877378</v>
      </c>
      <c r="AQ215" s="21">
        <f t="shared" si="777"/>
        <v>0.58009857374451779</v>
      </c>
      <c r="AS215" s="21">
        <f>IF(ISERROR(AS211/AS$209),0,AS211/AS$209)</f>
        <v>0.79228670266197743</v>
      </c>
      <c r="AT215" s="21">
        <f t="shared" ref="AT215:AV215" si="778">IF(ISERROR(AT211/AT$209),0,AT211/AT$209)</f>
        <v>0.66356439673029999</v>
      </c>
      <c r="AU215" s="21">
        <f t="shared" si="778"/>
        <v>0.37823705918692629</v>
      </c>
      <c r="AV215" s="21">
        <f t="shared" si="778"/>
        <v>0.3365285687722277</v>
      </c>
      <c r="AX215" s="21">
        <f t="shared" ref="AX215:AY215" si="779">IF(ISERROR(AX211/AX$209),0,AX211/AX$209)</f>
        <v>0.57566550157329321</v>
      </c>
      <c r="AY215" s="21">
        <f t="shared" si="779"/>
        <v>0.5113185274714086</v>
      </c>
    </row>
    <row r="216" spans="2:51" x14ac:dyDescent="0.25">
      <c r="B216" s="24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</row>
    <row r="217" spans="2:51" x14ac:dyDescent="0.25">
      <c r="B217" s="23" t="s">
        <v>43</v>
      </c>
      <c r="C217" s="75">
        <f>SUM(C218:C219)</f>
        <v>0</v>
      </c>
      <c r="D217" s="75">
        <f t="shared" ref="D217" si="780">SUM(D218:D219)</f>
        <v>0</v>
      </c>
      <c r="E217" s="75">
        <f t="shared" ref="E217" si="781">SUM(E218:E219)</f>
        <v>0</v>
      </c>
      <c r="F217" s="75">
        <f t="shared" ref="F217" si="782">SUM(F218:F219)</f>
        <v>0</v>
      </c>
      <c r="G217" s="75">
        <f t="shared" ref="G217" si="783">SUM(G218:G219)</f>
        <v>0</v>
      </c>
      <c r="H217" s="75">
        <f t="shared" ref="H217" si="784">SUM(H218:H219)</f>
        <v>0</v>
      </c>
      <c r="I217" s="75">
        <f t="shared" ref="I217" si="785">SUM(I218:I219)</f>
        <v>0</v>
      </c>
      <c r="J217" s="75">
        <f t="shared" ref="J217" si="786">SUM(J218:J219)</f>
        <v>0</v>
      </c>
      <c r="K217" s="75">
        <f t="shared" ref="K217" si="787">SUM(K218:K219)</f>
        <v>0</v>
      </c>
      <c r="L217" s="75">
        <f t="shared" ref="L217" si="788">SUM(L218:L219)</f>
        <v>0</v>
      </c>
      <c r="M217" s="75">
        <f t="shared" ref="M217" si="789">SUM(M218:M219)</f>
        <v>0</v>
      </c>
      <c r="N217" s="75">
        <f t="shared" ref="N217" si="790">SUM(N218:N219)</f>
        <v>0</v>
      </c>
      <c r="O217" s="75">
        <f t="shared" ref="O217" si="791">SUM(O218:O219)</f>
        <v>0</v>
      </c>
      <c r="P217" s="75">
        <f t="shared" ref="P217" si="792">SUM(P218:P219)</f>
        <v>0</v>
      </c>
      <c r="Q217" s="75">
        <f t="shared" ref="Q217" si="793">SUM(Q218:Q219)</f>
        <v>0</v>
      </c>
      <c r="R217" s="75">
        <f t="shared" ref="R217" si="794">SUM(R218:R219)</f>
        <v>0</v>
      </c>
      <c r="S217" s="75">
        <f t="shared" ref="S217" si="795">SUM(S218:S219)</f>
        <v>0</v>
      </c>
      <c r="T217" s="75">
        <f t="shared" ref="T217" si="796">SUM(T218:T219)</f>
        <v>0</v>
      </c>
      <c r="U217" s="75">
        <f t="shared" ref="U217" si="797">SUM(U218:U219)</f>
        <v>0</v>
      </c>
      <c r="V217" s="75">
        <f t="shared" ref="V217" si="798">SUM(V218:V219)</f>
        <v>0</v>
      </c>
      <c r="W217" s="75">
        <f t="shared" ref="W217" si="799">SUM(W218:W219)</f>
        <v>14164.459000000001</v>
      </c>
      <c r="X217" s="75">
        <f t="shared" ref="X217" si="800">SUM(X218:X219)</f>
        <v>21782.951008800428</v>
      </c>
      <c r="Y217" s="75">
        <f t="shared" ref="Y217" si="801">SUM(Y218:Y219)</f>
        <v>20955.535</v>
      </c>
      <c r="Z217" s="75">
        <f t="shared" ref="Z217" si="802">SUM(Z218:Z219)</f>
        <v>25712.456999999999</v>
      </c>
      <c r="AA217" s="75">
        <f t="shared" ref="AA217" si="803">SUM(AA218:AA219)</f>
        <v>24711.764516000923</v>
      </c>
      <c r="AB217" s="75">
        <f t="shared" ref="AB217" si="804">SUM(AB218:AB219)</f>
        <v>24395.725999999999</v>
      </c>
      <c r="AC217" s="75">
        <f t="shared" ref="AC217" si="805">SUM(AC218:AC219)</f>
        <v>29255.562999999998</v>
      </c>
      <c r="AD217" s="75">
        <f t="shared" ref="AD217" si="806">SUM(AD218:AD219)</f>
        <v>31312.965</v>
      </c>
      <c r="AE217" s="75">
        <f t="shared" ref="AE217" si="807">SUM(AE218:AE219)</f>
        <v>35113.944000000003</v>
      </c>
      <c r="AF217" s="75">
        <f t="shared" ref="AF217" si="808">SUM(AF218:AF219)</f>
        <v>38661.812340000004</v>
      </c>
      <c r="AG217" s="75">
        <f t="shared" ref="AG217" si="809">SUM(AG218:AG219)</f>
        <v>46766.987999999998</v>
      </c>
      <c r="AH217" s="75">
        <f t="shared" ref="AH217" si="810">SUM(AH218:AH219)</f>
        <v>49835.077840000005</v>
      </c>
      <c r="AI217" s="75">
        <f t="shared" ref="AI217" si="811">SUM(AI218:AI219)</f>
        <v>50735.673569999999</v>
      </c>
      <c r="AJ217" s="75">
        <f t="shared" ref="AJ217" si="812">SUM(AJ218:AJ219)</f>
        <v>54910.64819</v>
      </c>
      <c r="AK217" s="75">
        <f t="shared" ref="AK217" si="813">SUM(AK218:AK219)</f>
        <v>55956.002</v>
      </c>
      <c r="AL217" s="75">
        <f t="shared" ref="AL217" si="814">SUM(AL218:AL219)</f>
        <v>0</v>
      </c>
      <c r="AN217" s="110">
        <f>SUM(AN218:AN219)</f>
        <v>0</v>
      </c>
      <c r="AO217" s="110">
        <f t="shared" ref="AO217:AQ217" si="815">SUM(AO218:AO219)</f>
        <v>0</v>
      </c>
      <c r="AP217" s="110">
        <f t="shared" si="815"/>
        <v>14164.459000000001</v>
      </c>
      <c r="AQ217" s="110">
        <f t="shared" si="815"/>
        <v>68450.94300880043</v>
      </c>
      <c r="AS217" s="110">
        <f>SUM(AS218:AS219)</f>
        <v>78363.053516000917</v>
      </c>
      <c r="AT217" s="110">
        <f t="shared" ref="AT217" si="816">SUM(AT218:AT219)</f>
        <v>105088.72134</v>
      </c>
      <c r="AU217" s="110">
        <f t="shared" ref="AU217" si="817">SUM(AU218:AU219)</f>
        <v>147337.73940999998</v>
      </c>
      <c r="AV217" s="110">
        <f t="shared" ref="AV217" si="818">SUM(AV218:AV219)</f>
        <v>110866.65019</v>
      </c>
      <c r="AX217" s="110">
        <f t="shared" ref="AX217" si="819">SUM(AX218:AX219)</f>
        <v>82615.402008800433</v>
      </c>
      <c r="AY217" s="110">
        <f t="shared" ref="AY217" si="820">SUM(AY218:AY219)</f>
        <v>441656.1644560009</v>
      </c>
    </row>
    <row r="218" spans="2:51" x14ac:dyDescent="0.25">
      <c r="B218" s="1" t="s">
        <v>1</v>
      </c>
      <c r="C218" s="12">
        <f>AIRTEL!C63</f>
        <v>0</v>
      </c>
      <c r="D218" s="12">
        <f>AIRTEL!D63</f>
        <v>0</v>
      </c>
      <c r="E218" s="12">
        <f>AIRTEL!E63</f>
        <v>0</v>
      </c>
      <c r="F218" s="12">
        <f>AIRTEL!F63</f>
        <v>0</v>
      </c>
      <c r="G218" s="12">
        <f>AIRTEL!G63</f>
        <v>0</v>
      </c>
      <c r="H218" s="12">
        <f>AIRTEL!H63</f>
        <v>0</v>
      </c>
      <c r="I218" s="12">
        <f>AIRTEL!I63</f>
        <v>0</v>
      </c>
      <c r="J218" s="12">
        <f>AIRTEL!J63</f>
        <v>0</v>
      </c>
      <c r="K218" s="12">
        <f>AIRTEL!K63</f>
        <v>0</v>
      </c>
      <c r="L218" s="12">
        <f>AIRTEL!L63</f>
        <v>0</v>
      </c>
      <c r="M218" s="12">
        <f>AIRTEL!M63</f>
        <v>0</v>
      </c>
      <c r="N218" s="12">
        <f>AIRTEL!N63</f>
        <v>0</v>
      </c>
      <c r="O218" s="12">
        <f>AIRTEL!O63</f>
        <v>0</v>
      </c>
      <c r="P218" s="12">
        <f>AIRTEL!P63</f>
        <v>0</v>
      </c>
      <c r="Q218" s="12">
        <f>AIRTEL!Q63</f>
        <v>0</v>
      </c>
      <c r="R218" s="12">
        <f>AIRTEL!R63</f>
        <v>0</v>
      </c>
      <c r="S218" s="12">
        <f>AIRTEL!S63</f>
        <v>0</v>
      </c>
      <c r="T218" s="12">
        <f>AIRTEL!T63</f>
        <v>0</v>
      </c>
      <c r="U218" s="12">
        <f>AIRTEL!U63</f>
        <v>0</v>
      </c>
      <c r="V218" s="12">
        <f>AIRTEL!V63</f>
        <v>0</v>
      </c>
      <c r="W218" s="12">
        <f>AIRTEL!W63</f>
        <v>14164.459000000001</v>
      </c>
      <c r="X218" s="12">
        <f>AIRTEL!X63</f>
        <v>21782.951008800428</v>
      </c>
      <c r="Y218" s="12">
        <f>AIRTEL!Y63</f>
        <v>20955.535</v>
      </c>
      <c r="Z218" s="12">
        <f>AIRTEL!Z63</f>
        <v>25712.456999999999</v>
      </c>
      <c r="AA218" s="12">
        <f>AIRTEL!AA63</f>
        <v>24711.764516000923</v>
      </c>
      <c r="AB218" s="12">
        <f>AIRTEL!AB63</f>
        <v>24395.725999999999</v>
      </c>
      <c r="AC218" s="12">
        <f>AIRTEL!AC63</f>
        <v>29255.562999999998</v>
      </c>
      <c r="AD218" s="12">
        <f>AIRTEL!AD63</f>
        <v>31312.965</v>
      </c>
      <c r="AE218" s="12">
        <f>AIRTEL!AE63</f>
        <v>35113.944000000003</v>
      </c>
      <c r="AF218" s="12">
        <f>AIRTEL!AF63</f>
        <v>38661.812340000004</v>
      </c>
      <c r="AG218" s="12">
        <f>AIRTEL!AG63</f>
        <v>46766.987999999998</v>
      </c>
      <c r="AH218" s="12">
        <f>AIRTEL!AH63</f>
        <v>49835.077840000005</v>
      </c>
      <c r="AI218" s="12">
        <f>AIRTEL!AI63</f>
        <v>50735.673569999999</v>
      </c>
      <c r="AJ218" s="12">
        <f>AIRTEL!AJ63</f>
        <v>54910.64819</v>
      </c>
      <c r="AK218" s="12">
        <f>AIRTEL!AK63</f>
        <v>55956.002</v>
      </c>
      <c r="AL218" s="12">
        <f>AIRTEL!AL63</f>
        <v>0</v>
      </c>
      <c r="AN218" s="108">
        <f>AIRTEL!AN63</f>
        <v>0</v>
      </c>
      <c r="AO218" s="108">
        <f>AIRTEL!AO63</f>
        <v>0</v>
      </c>
      <c r="AP218" s="108">
        <f>AIRTEL!AP63</f>
        <v>14164.459000000001</v>
      </c>
      <c r="AQ218" s="108">
        <f>AIRTEL!AQ63</f>
        <v>68450.94300880043</v>
      </c>
      <c r="AS218" s="108">
        <f>AIRTEL!AS63</f>
        <v>78363.053516000917</v>
      </c>
      <c r="AT218" s="108">
        <f>AIRTEL!AT63</f>
        <v>105088.72134</v>
      </c>
      <c r="AU218" s="108">
        <f>AIRTEL!AU63</f>
        <v>147337.73940999998</v>
      </c>
      <c r="AV218" s="108">
        <f>AIRTEL!AV63</f>
        <v>110866.65019</v>
      </c>
      <c r="AX218" s="108">
        <f>AIRTEL!AX63</f>
        <v>82615.402008800433</v>
      </c>
      <c r="AY218" s="108">
        <f>AIRTEL!AY63</f>
        <v>441656.1644560009</v>
      </c>
    </row>
    <row r="219" spans="2:51" x14ac:dyDescent="0.25">
      <c r="B219" s="1" t="s">
        <v>0</v>
      </c>
      <c r="C219" s="12">
        <f>MTN!C63</f>
        <v>0</v>
      </c>
      <c r="D219" s="12">
        <f>MTN!D63</f>
        <v>0</v>
      </c>
      <c r="E219" s="12">
        <f>MTN!E63</f>
        <v>0</v>
      </c>
      <c r="F219" s="12">
        <f>MTN!F63</f>
        <v>0</v>
      </c>
      <c r="G219" s="12">
        <f>MTN!G63</f>
        <v>0</v>
      </c>
      <c r="H219" s="12">
        <f>MTN!H63</f>
        <v>0</v>
      </c>
      <c r="I219" s="12">
        <f>MTN!I63</f>
        <v>0</v>
      </c>
      <c r="J219" s="12">
        <f>MTN!J63</f>
        <v>0</v>
      </c>
      <c r="K219" s="12">
        <f>MTN!K63</f>
        <v>0</v>
      </c>
      <c r="L219" s="12">
        <f>MTN!L63</f>
        <v>0</v>
      </c>
      <c r="M219" s="12">
        <f>MTN!M63</f>
        <v>0</v>
      </c>
      <c r="N219" s="12">
        <f>MTN!N63</f>
        <v>0</v>
      </c>
      <c r="O219" s="12">
        <f>MTN!O63</f>
        <v>0</v>
      </c>
      <c r="P219" s="12">
        <f>MTN!P63</f>
        <v>0</v>
      </c>
      <c r="Q219" s="12">
        <f>MTN!Q63</f>
        <v>0</v>
      </c>
      <c r="R219" s="12">
        <f>MTN!R63</f>
        <v>0</v>
      </c>
      <c r="S219" s="12">
        <f>MTN!S63</f>
        <v>0</v>
      </c>
      <c r="T219" s="12">
        <f>MTN!T63</f>
        <v>0</v>
      </c>
      <c r="U219" s="12">
        <f>MTN!U63</f>
        <v>0</v>
      </c>
      <c r="V219" s="12">
        <f>MTN!V63</f>
        <v>0</v>
      </c>
      <c r="W219" s="12">
        <f>MTN!W63</f>
        <v>0</v>
      </c>
      <c r="X219" s="12">
        <f>MTN!X63</f>
        <v>0</v>
      </c>
      <c r="Y219" s="12">
        <f>MTN!Y63</f>
        <v>0</v>
      </c>
      <c r="Z219" s="12">
        <f>MTN!Z63</f>
        <v>0</v>
      </c>
      <c r="AA219" s="12">
        <f>MTN!AA63</f>
        <v>0</v>
      </c>
      <c r="AB219" s="12">
        <f>MTN!AB63</f>
        <v>0</v>
      </c>
      <c r="AC219" s="12">
        <f>MTN!AC63</f>
        <v>0</v>
      </c>
      <c r="AD219" s="12">
        <f>MTN!AD63</f>
        <v>0</v>
      </c>
      <c r="AE219" s="12">
        <f>MTN!AE63</f>
        <v>0</v>
      </c>
      <c r="AF219" s="12">
        <f>MTN!AF63</f>
        <v>0</v>
      </c>
      <c r="AG219" s="12">
        <f>MTN!AG63</f>
        <v>0</v>
      </c>
      <c r="AH219" s="12">
        <f>MTN!AH63</f>
        <v>0</v>
      </c>
      <c r="AI219" s="12">
        <f>MTN!AI63</f>
        <v>0</v>
      </c>
      <c r="AJ219" s="12">
        <f>MTN!AJ63</f>
        <v>0</v>
      </c>
      <c r="AK219" s="12">
        <f>MTN!AK63</f>
        <v>0</v>
      </c>
      <c r="AL219" s="12">
        <f>MTN!AL63</f>
        <v>0</v>
      </c>
      <c r="AN219" s="108">
        <f>MTN!AN63</f>
        <v>0</v>
      </c>
      <c r="AO219" s="108">
        <f>MTN!AO63</f>
        <v>0</v>
      </c>
      <c r="AP219" s="108">
        <f>MTN!AP63</f>
        <v>0</v>
      </c>
      <c r="AQ219" s="108">
        <f>MTN!AQ63</f>
        <v>0</v>
      </c>
      <c r="AS219" s="108">
        <f>MTN!AS63</f>
        <v>0</v>
      </c>
      <c r="AT219" s="108">
        <f>MTN!AT63</f>
        <v>0</v>
      </c>
      <c r="AU219" s="108">
        <f>MTN!AU63</f>
        <v>0</v>
      </c>
      <c r="AV219" s="108">
        <f>MTN!AV63</f>
        <v>0</v>
      </c>
      <c r="AX219" s="108">
        <f>MTN!AX63</f>
        <v>0</v>
      </c>
      <c r="AY219" s="108">
        <f>MTN!AY63</f>
        <v>0</v>
      </c>
    </row>
    <row r="220" spans="2:51" x14ac:dyDescent="0.25">
      <c r="B220" s="24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</row>
    <row r="221" spans="2:51" x14ac:dyDescent="0.25">
      <c r="B221" s="3" t="s">
        <v>93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</row>
    <row r="222" spans="2:51" x14ac:dyDescent="0.25">
      <c r="B222" s="1" t="str">
        <f>B218</f>
        <v>AIRTEL</v>
      </c>
      <c r="C222" s="21">
        <f>IF(ISERROR(C218/C$217),0,C218/C$217)</f>
        <v>0</v>
      </c>
      <c r="D222" s="21">
        <f t="shared" ref="D222:AL222" si="821">IF(ISERROR(D218/D$217),0,D218/D$217)</f>
        <v>0</v>
      </c>
      <c r="E222" s="21">
        <f t="shared" si="821"/>
        <v>0</v>
      </c>
      <c r="F222" s="21">
        <f t="shared" si="821"/>
        <v>0</v>
      </c>
      <c r="G222" s="21">
        <f t="shared" si="821"/>
        <v>0</v>
      </c>
      <c r="H222" s="21">
        <f t="shared" si="821"/>
        <v>0</v>
      </c>
      <c r="I222" s="21">
        <f t="shared" si="821"/>
        <v>0</v>
      </c>
      <c r="J222" s="21">
        <f t="shared" si="821"/>
        <v>0</v>
      </c>
      <c r="K222" s="21">
        <f t="shared" si="821"/>
        <v>0</v>
      </c>
      <c r="L222" s="21">
        <f t="shared" si="821"/>
        <v>0</v>
      </c>
      <c r="M222" s="21">
        <f t="shared" si="821"/>
        <v>0</v>
      </c>
      <c r="N222" s="21">
        <f t="shared" si="821"/>
        <v>0</v>
      </c>
      <c r="O222" s="21">
        <f t="shared" si="821"/>
        <v>0</v>
      </c>
      <c r="P222" s="21">
        <f t="shared" si="821"/>
        <v>0</v>
      </c>
      <c r="Q222" s="21">
        <f t="shared" si="821"/>
        <v>0</v>
      </c>
      <c r="R222" s="21">
        <f t="shared" si="821"/>
        <v>0</v>
      </c>
      <c r="S222" s="21">
        <f t="shared" si="821"/>
        <v>0</v>
      </c>
      <c r="T222" s="21">
        <f t="shared" si="821"/>
        <v>0</v>
      </c>
      <c r="U222" s="21">
        <f t="shared" si="821"/>
        <v>0</v>
      </c>
      <c r="V222" s="21">
        <f t="shared" si="821"/>
        <v>0</v>
      </c>
      <c r="W222" s="21">
        <f t="shared" si="821"/>
        <v>1</v>
      </c>
      <c r="X222" s="21">
        <f t="shared" si="821"/>
        <v>1</v>
      </c>
      <c r="Y222" s="21">
        <f t="shared" si="821"/>
        <v>1</v>
      </c>
      <c r="Z222" s="21">
        <f t="shared" si="821"/>
        <v>1</v>
      </c>
      <c r="AA222" s="21">
        <f t="shared" si="821"/>
        <v>1</v>
      </c>
      <c r="AB222" s="21">
        <f t="shared" si="821"/>
        <v>1</v>
      </c>
      <c r="AC222" s="21">
        <f t="shared" si="821"/>
        <v>1</v>
      </c>
      <c r="AD222" s="21">
        <f t="shared" si="821"/>
        <v>1</v>
      </c>
      <c r="AE222" s="21">
        <f t="shared" si="821"/>
        <v>1</v>
      </c>
      <c r="AF222" s="21">
        <f t="shared" si="821"/>
        <v>1</v>
      </c>
      <c r="AG222" s="21">
        <f t="shared" si="821"/>
        <v>1</v>
      </c>
      <c r="AH222" s="21">
        <f t="shared" si="821"/>
        <v>1</v>
      </c>
      <c r="AI222" s="21">
        <f t="shared" si="821"/>
        <v>1</v>
      </c>
      <c r="AJ222" s="21">
        <f t="shared" si="821"/>
        <v>1</v>
      </c>
      <c r="AK222" s="21">
        <f t="shared" si="821"/>
        <v>1</v>
      </c>
      <c r="AL222" s="21">
        <f t="shared" si="821"/>
        <v>0</v>
      </c>
      <c r="AN222" s="21">
        <f>IF(ISERROR(AN218/AN$217),0,AN218/AN$217)</f>
        <v>0</v>
      </c>
      <c r="AO222" s="21">
        <f t="shared" ref="AO222:AQ222" si="822">IF(ISERROR(AO218/AO$217),0,AO218/AO$217)</f>
        <v>0</v>
      </c>
      <c r="AP222" s="21">
        <f t="shared" si="822"/>
        <v>1</v>
      </c>
      <c r="AQ222" s="21">
        <f t="shared" si="822"/>
        <v>1</v>
      </c>
      <c r="AS222" s="21">
        <f>IF(ISERROR(AS218/AS$217),0,AS218/AS$217)</f>
        <v>1</v>
      </c>
      <c r="AT222" s="21">
        <f t="shared" ref="AT222:AV222" si="823">IF(ISERROR(AT218/AT$217),0,AT218/AT$217)</f>
        <v>1</v>
      </c>
      <c r="AU222" s="21">
        <f t="shared" si="823"/>
        <v>1</v>
      </c>
      <c r="AV222" s="21">
        <f t="shared" si="823"/>
        <v>1</v>
      </c>
      <c r="AX222" s="21">
        <f t="shared" ref="AX222:AY222" si="824">IF(ISERROR(AX218/AX$217),0,AX218/AX$217)</f>
        <v>1</v>
      </c>
      <c r="AY222" s="21">
        <f t="shared" si="824"/>
        <v>1</v>
      </c>
    </row>
    <row r="223" spans="2:51" x14ac:dyDescent="0.25">
      <c r="B223" s="1" t="str">
        <f>B219</f>
        <v>MTN</v>
      </c>
      <c r="C223" s="21">
        <f>IF(ISERROR(C219/C$217),0,C219/C$217)</f>
        <v>0</v>
      </c>
      <c r="D223" s="21">
        <f t="shared" ref="D223:AL223" si="825">IF(ISERROR(D219/D$217),0,D219/D$217)</f>
        <v>0</v>
      </c>
      <c r="E223" s="21">
        <f t="shared" si="825"/>
        <v>0</v>
      </c>
      <c r="F223" s="21">
        <f t="shared" si="825"/>
        <v>0</v>
      </c>
      <c r="G223" s="21">
        <f t="shared" si="825"/>
        <v>0</v>
      </c>
      <c r="H223" s="21">
        <f t="shared" si="825"/>
        <v>0</v>
      </c>
      <c r="I223" s="21">
        <f t="shared" si="825"/>
        <v>0</v>
      </c>
      <c r="J223" s="21">
        <f t="shared" si="825"/>
        <v>0</v>
      </c>
      <c r="K223" s="21">
        <f t="shared" si="825"/>
        <v>0</v>
      </c>
      <c r="L223" s="21">
        <f t="shared" si="825"/>
        <v>0</v>
      </c>
      <c r="M223" s="21">
        <f t="shared" si="825"/>
        <v>0</v>
      </c>
      <c r="N223" s="21">
        <f t="shared" si="825"/>
        <v>0</v>
      </c>
      <c r="O223" s="21">
        <f t="shared" si="825"/>
        <v>0</v>
      </c>
      <c r="P223" s="21">
        <f t="shared" si="825"/>
        <v>0</v>
      </c>
      <c r="Q223" s="21">
        <f t="shared" si="825"/>
        <v>0</v>
      </c>
      <c r="R223" s="21">
        <f t="shared" si="825"/>
        <v>0</v>
      </c>
      <c r="S223" s="21">
        <f t="shared" si="825"/>
        <v>0</v>
      </c>
      <c r="T223" s="21">
        <f t="shared" si="825"/>
        <v>0</v>
      </c>
      <c r="U223" s="21">
        <f t="shared" si="825"/>
        <v>0</v>
      </c>
      <c r="V223" s="21">
        <f t="shared" si="825"/>
        <v>0</v>
      </c>
      <c r="W223" s="21">
        <f t="shared" si="825"/>
        <v>0</v>
      </c>
      <c r="X223" s="21">
        <f t="shared" si="825"/>
        <v>0</v>
      </c>
      <c r="Y223" s="21">
        <f t="shared" si="825"/>
        <v>0</v>
      </c>
      <c r="Z223" s="21">
        <f t="shared" si="825"/>
        <v>0</v>
      </c>
      <c r="AA223" s="21">
        <f t="shared" si="825"/>
        <v>0</v>
      </c>
      <c r="AB223" s="21">
        <f t="shared" si="825"/>
        <v>0</v>
      </c>
      <c r="AC223" s="21">
        <f t="shared" si="825"/>
        <v>0</v>
      </c>
      <c r="AD223" s="21">
        <f t="shared" si="825"/>
        <v>0</v>
      </c>
      <c r="AE223" s="21">
        <f t="shared" si="825"/>
        <v>0</v>
      </c>
      <c r="AF223" s="21">
        <f t="shared" si="825"/>
        <v>0</v>
      </c>
      <c r="AG223" s="21">
        <f t="shared" si="825"/>
        <v>0</v>
      </c>
      <c r="AH223" s="21">
        <f t="shared" si="825"/>
        <v>0</v>
      </c>
      <c r="AI223" s="21">
        <f t="shared" si="825"/>
        <v>0</v>
      </c>
      <c r="AJ223" s="21">
        <f t="shared" si="825"/>
        <v>0</v>
      </c>
      <c r="AK223" s="21">
        <f t="shared" si="825"/>
        <v>0</v>
      </c>
      <c r="AL223" s="21">
        <f t="shared" si="825"/>
        <v>0</v>
      </c>
      <c r="AN223" s="21">
        <f>IF(ISERROR(AN219/AN$217),0,AN219/AN$217)</f>
        <v>0</v>
      </c>
      <c r="AO223" s="21">
        <f t="shared" ref="AO223:AQ223" si="826">IF(ISERROR(AO219/AO$217),0,AO219/AO$217)</f>
        <v>0</v>
      </c>
      <c r="AP223" s="21">
        <f t="shared" si="826"/>
        <v>0</v>
      </c>
      <c r="AQ223" s="21">
        <f t="shared" si="826"/>
        <v>0</v>
      </c>
      <c r="AS223" s="21">
        <f>IF(ISERROR(AS219/AS$217),0,AS219/AS$217)</f>
        <v>0</v>
      </c>
      <c r="AT223" s="21">
        <f t="shared" ref="AT223:AV223" si="827">IF(ISERROR(AT219/AT$217),0,AT219/AT$217)</f>
        <v>0</v>
      </c>
      <c r="AU223" s="21">
        <f t="shared" si="827"/>
        <v>0</v>
      </c>
      <c r="AV223" s="21">
        <f t="shared" si="827"/>
        <v>0</v>
      </c>
      <c r="AX223" s="21">
        <f t="shared" ref="AX223:AY223" si="828">IF(ISERROR(AX219/AX$217),0,AX219/AX$217)</f>
        <v>0</v>
      </c>
      <c r="AY223" s="21">
        <f t="shared" si="828"/>
        <v>0</v>
      </c>
    </row>
    <row r="224" spans="2:51" x14ac:dyDescent="0.25">
      <c r="B224" s="24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</row>
    <row r="225" spans="2:51" x14ac:dyDescent="0.25">
      <c r="B225" s="23" t="s">
        <v>87</v>
      </c>
      <c r="C225" s="75">
        <f>SUM(C226:C227)</f>
        <v>0</v>
      </c>
      <c r="D225" s="75">
        <f t="shared" ref="D225" si="829">SUM(D226:D227)</f>
        <v>0</v>
      </c>
      <c r="E225" s="75">
        <f t="shared" ref="E225" si="830">SUM(E226:E227)</f>
        <v>0</v>
      </c>
      <c r="F225" s="75">
        <f t="shared" ref="F225" si="831">SUM(F226:F227)</f>
        <v>0</v>
      </c>
      <c r="G225" s="75">
        <f t="shared" ref="G225" si="832">SUM(G226:G227)</f>
        <v>0</v>
      </c>
      <c r="H225" s="75">
        <f t="shared" ref="H225" si="833">SUM(H226:H227)</f>
        <v>0</v>
      </c>
      <c r="I225" s="75">
        <f t="shared" ref="I225" si="834">SUM(I226:I227)</f>
        <v>0</v>
      </c>
      <c r="J225" s="75">
        <f t="shared" ref="J225" si="835">SUM(J226:J227)</f>
        <v>0</v>
      </c>
      <c r="K225" s="75">
        <f t="shared" ref="K225" si="836">SUM(K226:K227)</f>
        <v>0</v>
      </c>
      <c r="L225" s="75">
        <f t="shared" ref="L225" si="837">SUM(L226:L227)</f>
        <v>0</v>
      </c>
      <c r="M225" s="75">
        <f t="shared" ref="M225" si="838">SUM(M226:M227)</f>
        <v>0</v>
      </c>
      <c r="N225" s="75">
        <f t="shared" ref="N225" si="839">SUM(N226:N227)</f>
        <v>0</v>
      </c>
      <c r="O225" s="75">
        <f t="shared" ref="O225" si="840">SUM(O226:O227)</f>
        <v>0</v>
      </c>
      <c r="P225" s="75">
        <f t="shared" ref="P225" si="841">SUM(P226:P227)</f>
        <v>0</v>
      </c>
      <c r="Q225" s="75">
        <f t="shared" ref="Q225" si="842">SUM(Q226:Q227)</f>
        <v>0</v>
      </c>
      <c r="R225" s="75">
        <f t="shared" ref="R225" si="843">SUM(R226:R227)</f>
        <v>0</v>
      </c>
      <c r="S225" s="75">
        <f t="shared" ref="S225" si="844">SUM(S226:S227)</f>
        <v>0</v>
      </c>
      <c r="T225" s="75">
        <f t="shared" ref="T225" si="845">SUM(T226:T227)</f>
        <v>0</v>
      </c>
      <c r="U225" s="75">
        <f t="shared" ref="U225" si="846">SUM(U226:U227)</f>
        <v>0</v>
      </c>
      <c r="V225" s="75">
        <f t="shared" ref="V225" si="847">SUM(V226:V227)</f>
        <v>0</v>
      </c>
      <c r="W225" s="75">
        <f t="shared" ref="W225" si="848">SUM(W226:W227)</f>
        <v>0</v>
      </c>
      <c r="X225" s="75">
        <f t="shared" ref="X225" si="849">SUM(X226:X227)</f>
        <v>0</v>
      </c>
      <c r="Y225" s="75">
        <f t="shared" ref="Y225" si="850">SUM(Y226:Y227)</f>
        <v>0</v>
      </c>
      <c r="Z225" s="75">
        <f t="shared" ref="Z225" si="851">SUM(Z226:Z227)</f>
        <v>0</v>
      </c>
      <c r="AA225" s="75">
        <f t="shared" ref="AA225" si="852">SUM(AA226:AA227)</f>
        <v>0</v>
      </c>
      <c r="AB225" s="75">
        <f t="shared" ref="AB225" si="853">SUM(AB226:AB227)</f>
        <v>0</v>
      </c>
      <c r="AC225" s="75">
        <f t="shared" ref="AC225" si="854">SUM(AC226:AC227)</f>
        <v>0</v>
      </c>
      <c r="AD225" s="75">
        <f t="shared" ref="AD225" si="855">SUM(AD226:AD227)</f>
        <v>0</v>
      </c>
      <c r="AE225" s="75">
        <f t="shared" ref="AE225" si="856">SUM(AE226:AE227)</f>
        <v>0</v>
      </c>
      <c r="AF225" s="75">
        <f t="shared" ref="AF225" si="857">SUM(AF226:AF227)</f>
        <v>0</v>
      </c>
      <c r="AG225" s="75">
        <f t="shared" ref="AG225" si="858">SUM(AG226:AG227)</f>
        <v>0</v>
      </c>
      <c r="AH225" s="75">
        <f t="shared" ref="AH225" si="859">SUM(AH226:AH227)</f>
        <v>0</v>
      </c>
      <c r="AI225" s="75">
        <f t="shared" ref="AI225" si="860">SUM(AI226:AI227)</f>
        <v>0</v>
      </c>
      <c r="AJ225" s="75">
        <f t="shared" ref="AJ225" si="861">SUM(AJ226:AJ227)</f>
        <v>0</v>
      </c>
      <c r="AK225" s="75">
        <f t="shared" ref="AK225" si="862">SUM(AK226:AK227)</f>
        <v>0</v>
      </c>
      <c r="AL225" s="75">
        <f t="shared" ref="AL225" si="863">SUM(AL226:AL227)</f>
        <v>0</v>
      </c>
      <c r="AN225" s="110">
        <f>SUM(AN226:AN227)</f>
        <v>0</v>
      </c>
      <c r="AO225" s="110">
        <f t="shared" ref="AO225:AQ225" si="864">SUM(AO226:AO227)</f>
        <v>0</v>
      </c>
      <c r="AP225" s="110">
        <f t="shared" si="864"/>
        <v>0</v>
      </c>
      <c r="AQ225" s="110">
        <f t="shared" si="864"/>
        <v>0</v>
      </c>
      <c r="AS225" s="110">
        <f>SUM(AS226:AS227)</f>
        <v>0</v>
      </c>
      <c r="AT225" s="110">
        <f t="shared" ref="AT225" si="865">SUM(AT226:AT227)</f>
        <v>0</v>
      </c>
      <c r="AU225" s="110">
        <f t="shared" ref="AU225" si="866">SUM(AU226:AU227)</f>
        <v>0</v>
      </c>
      <c r="AV225" s="110">
        <f t="shared" ref="AV225" si="867">SUM(AV226:AV227)</f>
        <v>0</v>
      </c>
      <c r="AX225" s="110">
        <f t="shared" ref="AX225" si="868">SUM(AX226:AX227)</f>
        <v>0</v>
      </c>
      <c r="AY225" s="110">
        <f t="shared" ref="AY225" si="869">SUM(AY226:AY227)</f>
        <v>0</v>
      </c>
    </row>
    <row r="226" spans="2:51" x14ac:dyDescent="0.25">
      <c r="B226" s="1" t="s">
        <v>1</v>
      </c>
      <c r="C226" s="25">
        <f>AIRTEL!C64</f>
        <v>0</v>
      </c>
      <c r="D226" s="25">
        <f>AIRTEL!D64</f>
        <v>0</v>
      </c>
      <c r="E226" s="25">
        <f>AIRTEL!E64</f>
        <v>0</v>
      </c>
      <c r="F226" s="25">
        <f>AIRTEL!F64</f>
        <v>0</v>
      </c>
      <c r="G226" s="25">
        <f>AIRTEL!G64</f>
        <v>0</v>
      </c>
      <c r="H226" s="25">
        <f>AIRTEL!H64</f>
        <v>0</v>
      </c>
      <c r="I226" s="25">
        <f>AIRTEL!I64</f>
        <v>0</v>
      </c>
      <c r="J226" s="25">
        <f>AIRTEL!J64</f>
        <v>0</v>
      </c>
      <c r="K226" s="25">
        <f>AIRTEL!K64</f>
        <v>0</v>
      </c>
      <c r="L226" s="25">
        <f>AIRTEL!L64</f>
        <v>0</v>
      </c>
      <c r="M226" s="25">
        <f>AIRTEL!M64</f>
        <v>0</v>
      </c>
      <c r="N226" s="25">
        <f>AIRTEL!N64</f>
        <v>0</v>
      </c>
      <c r="O226" s="25">
        <f>AIRTEL!O64</f>
        <v>0</v>
      </c>
      <c r="P226" s="25">
        <f>AIRTEL!P64</f>
        <v>0</v>
      </c>
      <c r="Q226" s="25">
        <f>AIRTEL!Q64</f>
        <v>0</v>
      </c>
      <c r="R226" s="25">
        <f>AIRTEL!R64</f>
        <v>0</v>
      </c>
      <c r="S226" s="25">
        <f>AIRTEL!S64</f>
        <v>0</v>
      </c>
      <c r="T226" s="25">
        <f>AIRTEL!T64</f>
        <v>0</v>
      </c>
      <c r="U226" s="25">
        <f>AIRTEL!U64</f>
        <v>0</v>
      </c>
      <c r="V226" s="25">
        <f>AIRTEL!V64</f>
        <v>0</v>
      </c>
      <c r="W226" s="25">
        <f>AIRTEL!W64</f>
        <v>0</v>
      </c>
      <c r="X226" s="25">
        <f>AIRTEL!X64</f>
        <v>0</v>
      </c>
      <c r="Y226" s="25">
        <f>AIRTEL!Y64</f>
        <v>0</v>
      </c>
      <c r="Z226" s="25">
        <f>AIRTEL!Z64</f>
        <v>0</v>
      </c>
      <c r="AA226" s="25">
        <f>AIRTEL!AA64</f>
        <v>0</v>
      </c>
      <c r="AB226" s="25">
        <f>AIRTEL!AB64</f>
        <v>0</v>
      </c>
      <c r="AC226" s="25">
        <f>AIRTEL!AC64</f>
        <v>0</v>
      </c>
      <c r="AD226" s="25">
        <f>AIRTEL!AD64</f>
        <v>0</v>
      </c>
      <c r="AE226" s="25">
        <f>AIRTEL!AE64</f>
        <v>0</v>
      </c>
      <c r="AF226" s="25">
        <f>AIRTEL!AF64</f>
        <v>0</v>
      </c>
      <c r="AG226" s="25">
        <f>AIRTEL!AG64</f>
        <v>0</v>
      </c>
      <c r="AH226" s="25">
        <f>AIRTEL!AH64</f>
        <v>0</v>
      </c>
      <c r="AI226" s="25">
        <f>AIRTEL!AI64</f>
        <v>0</v>
      </c>
      <c r="AJ226" s="25">
        <f>AIRTEL!AJ64</f>
        <v>0</v>
      </c>
      <c r="AK226" s="25">
        <f>AIRTEL!AK64</f>
        <v>0</v>
      </c>
      <c r="AL226" s="25">
        <f>AIRTEL!AL64</f>
        <v>0</v>
      </c>
      <c r="AN226" s="108">
        <f>AIRTEL!AN64</f>
        <v>0</v>
      </c>
      <c r="AO226" s="108">
        <f>AIRTEL!AO64</f>
        <v>0</v>
      </c>
      <c r="AP226" s="108">
        <f>AIRTEL!AP64</f>
        <v>0</v>
      </c>
      <c r="AQ226" s="108">
        <f>AIRTEL!AQ64</f>
        <v>0</v>
      </c>
      <c r="AS226" s="108">
        <f>AIRTEL!AS64</f>
        <v>0</v>
      </c>
      <c r="AT226" s="108">
        <f>AIRTEL!AT64</f>
        <v>0</v>
      </c>
      <c r="AU226" s="108">
        <f>AIRTEL!AU64</f>
        <v>0</v>
      </c>
      <c r="AV226" s="108">
        <f>AIRTEL!AV64</f>
        <v>0</v>
      </c>
      <c r="AX226" s="108">
        <f>AIRTEL!AX64</f>
        <v>0</v>
      </c>
      <c r="AY226" s="108">
        <f>AIRTEL!AY64</f>
        <v>0</v>
      </c>
    </row>
    <row r="227" spans="2:51" x14ac:dyDescent="0.25">
      <c r="B227" s="1" t="s">
        <v>0</v>
      </c>
      <c r="C227" s="25">
        <f>MTN!C64</f>
        <v>0</v>
      </c>
      <c r="D227" s="25">
        <f>MTN!D64</f>
        <v>0</v>
      </c>
      <c r="E227" s="25">
        <f>MTN!E64</f>
        <v>0</v>
      </c>
      <c r="F227" s="25">
        <f>MTN!F64</f>
        <v>0</v>
      </c>
      <c r="G227" s="25">
        <f>MTN!G64</f>
        <v>0</v>
      </c>
      <c r="H227" s="25">
        <f>MTN!H64</f>
        <v>0</v>
      </c>
      <c r="I227" s="25">
        <f>MTN!I64</f>
        <v>0</v>
      </c>
      <c r="J227" s="25">
        <f>MTN!J64</f>
        <v>0</v>
      </c>
      <c r="K227" s="25">
        <f>MTN!K64</f>
        <v>0</v>
      </c>
      <c r="L227" s="25">
        <f>MTN!L64</f>
        <v>0</v>
      </c>
      <c r="M227" s="25">
        <f>MTN!M64</f>
        <v>0</v>
      </c>
      <c r="N227" s="25">
        <f>MTN!N64</f>
        <v>0</v>
      </c>
      <c r="O227" s="25">
        <f>MTN!O64</f>
        <v>0</v>
      </c>
      <c r="P227" s="25">
        <f>MTN!P64</f>
        <v>0</v>
      </c>
      <c r="Q227" s="25">
        <f>MTN!Q64</f>
        <v>0</v>
      </c>
      <c r="R227" s="25">
        <f>MTN!R64</f>
        <v>0</v>
      </c>
      <c r="S227" s="25">
        <f>MTN!S64</f>
        <v>0</v>
      </c>
      <c r="T227" s="25">
        <f>MTN!T64</f>
        <v>0</v>
      </c>
      <c r="U227" s="25">
        <f>MTN!U64</f>
        <v>0</v>
      </c>
      <c r="V227" s="25">
        <f>MTN!V64</f>
        <v>0</v>
      </c>
      <c r="W227" s="25">
        <f>MTN!W64</f>
        <v>0</v>
      </c>
      <c r="X227" s="25">
        <f>MTN!X64</f>
        <v>0</v>
      </c>
      <c r="Y227" s="25">
        <f>MTN!Y64</f>
        <v>0</v>
      </c>
      <c r="Z227" s="25">
        <f>MTN!Z64</f>
        <v>0</v>
      </c>
      <c r="AA227" s="25">
        <f>MTN!AA64</f>
        <v>0</v>
      </c>
      <c r="AB227" s="25">
        <f>MTN!AB64</f>
        <v>0</v>
      </c>
      <c r="AC227" s="25">
        <f>MTN!AC64</f>
        <v>0</v>
      </c>
      <c r="AD227" s="25">
        <f>MTN!AD64</f>
        <v>0</v>
      </c>
      <c r="AE227" s="25">
        <f>MTN!AE64</f>
        <v>0</v>
      </c>
      <c r="AF227" s="25">
        <f>MTN!AF64</f>
        <v>0</v>
      </c>
      <c r="AG227" s="25">
        <f>MTN!AG64</f>
        <v>0</v>
      </c>
      <c r="AH227" s="25">
        <f>MTN!AH64</f>
        <v>0</v>
      </c>
      <c r="AI227" s="25">
        <f>MTN!AI64</f>
        <v>0</v>
      </c>
      <c r="AJ227" s="25">
        <f>MTN!AJ64</f>
        <v>0</v>
      </c>
      <c r="AK227" s="25">
        <f>MTN!AK64</f>
        <v>0</v>
      </c>
      <c r="AL227" s="25">
        <f>MTN!AL64</f>
        <v>0</v>
      </c>
      <c r="AN227" s="108">
        <f>MTN!AN64</f>
        <v>0</v>
      </c>
      <c r="AO227" s="108">
        <f>MTN!AO64</f>
        <v>0</v>
      </c>
      <c r="AP227" s="108">
        <f>MTN!AP64</f>
        <v>0</v>
      </c>
      <c r="AQ227" s="108">
        <f>MTN!AQ64</f>
        <v>0</v>
      </c>
      <c r="AS227" s="108">
        <f>MTN!AS64</f>
        <v>0</v>
      </c>
      <c r="AT227" s="108">
        <f>MTN!AT64</f>
        <v>0</v>
      </c>
      <c r="AU227" s="108">
        <f>MTN!AU64</f>
        <v>0</v>
      </c>
      <c r="AV227" s="108">
        <f>MTN!AV64</f>
        <v>0</v>
      </c>
      <c r="AX227" s="108">
        <f>MTN!AX64</f>
        <v>0</v>
      </c>
      <c r="AY227" s="108">
        <f>MTN!AY64</f>
        <v>0</v>
      </c>
    </row>
    <row r="228" spans="2:51" x14ac:dyDescent="0.25">
      <c r="B228" s="24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</row>
    <row r="229" spans="2:51" x14ac:dyDescent="0.25">
      <c r="B229" s="3" t="s">
        <v>92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</row>
    <row r="230" spans="2:51" x14ac:dyDescent="0.25">
      <c r="B230" s="1" t="str">
        <f>B226</f>
        <v>AIRTEL</v>
      </c>
      <c r="C230" s="21">
        <f>IF(ISERROR(C226/C$225),0,C226/C$225)</f>
        <v>0</v>
      </c>
      <c r="D230" s="21">
        <f t="shared" ref="D230:AL230" si="870">IF(ISERROR(D226/D$225),0,D226/D$225)</f>
        <v>0</v>
      </c>
      <c r="E230" s="21">
        <f t="shared" si="870"/>
        <v>0</v>
      </c>
      <c r="F230" s="21">
        <f t="shared" si="870"/>
        <v>0</v>
      </c>
      <c r="G230" s="21">
        <f t="shared" si="870"/>
        <v>0</v>
      </c>
      <c r="H230" s="21">
        <f t="shared" si="870"/>
        <v>0</v>
      </c>
      <c r="I230" s="21">
        <f t="shared" si="870"/>
        <v>0</v>
      </c>
      <c r="J230" s="21">
        <f t="shared" si="870"/>
        <v>0</v>
      </c>
      <c r="K230" s="21">
        <f t="shared" si="870"/>
        <v>0</v>
      </c>
      <c r="L230" s="21">
        <f t="shared" si="870"/>
        <v>0</v>
      </c>
      <c r="M230" s="21">
        <f t="shared" si="870"/>
        <v>0</v>
      </c>
      <c r="N230" s="21">
        <f t="shared" si="870"/>
        <v>0</v>
      </c>
      <c r="O230" s="21">
        <f t="shared" si="870"/>
        <v>0</v>
      </c>
      <c r="P230" s="21">
        <f t="shared" si="870"/>
        <v>0</v>
      </c>
      <c r="Q230" s="21">
        <f t="shared" si="870"/>
        <v>0</v>
      </c>
      <c r="R230" s="21">
        <f t="shared" si="870"/>
        <v>0</v>
      </c>
      <c r="S230" s="21">
        <f t="shared" si="870"/>
        <v>0</v>
      </c>
      <c r="T230" s="21">
        <f t="shared" si="870"/>
        <v>0</v>
      </c>
      <c r="U230" s="21">
        <f t="shared" si="870"/>
        <v>0</v>
      </c>
      <c r="V230" s="21">
        <f t="shared" si="870"/>
        <v>0</v>
      </c>
      <c r="W230" s="21">
        <f t="shared" si="870"/>
        <v>0</v>
      </c>
      <c r="X230" s="21">
        <f t="shared" si="870"/>
        <v>0</v>
      </c>
      <c r="Y230" s="21">
        <f t="shared" si="870"/>
        <v>0</v>
      </c>
      <c r="Z230" s="21">
        <f t="shared" si="870"/>
        <v>0</v>
      </c>
      <c r="AA230" s="21">
        <f t="shared" si="870"/>
        <v>0</v>
      </c>
      <c r="AB230" s="21">
        <f t="shared" si="870"/>
        <v>0</v>
      </c>
      <c r="AC230" s="21">
        <f t="shared" si="870"/>
        <v>0</v>
      </c>
      <c r="AD230" s="21">
        <f t="shared" si="870"/>
        <v>0</v>
      </c>
      <c r="AE230" s="21">
        <f t="shared" si="870"/>
        <v>0</v>
      </c>
      <c r="AF230" s="21">
        <f t="shared" si="870"/>
        <v>0</v>
      </c>
      <c r="AG230" s="21">
        <f t="shared" si="870"/>
        <v>0</v>
      </c>
      <c r="AH230" s="21">
        <f t="shared" si="870"/>
        <v>0</v>
      </c>
      <c r="AI230" s="21">
        <f t="shared" si="870"/>
        <v>0</v>
      </c>
      <c r="AJ230" s="21">
        <f t="shared" si="870"/>
        <v>0</v>
      </c>
      <c r="AK230" s="21">
        <f t="shared" si="870"/>
        <v>0</v>
      </c>
      <c r="AL230" s="21">
        <f t="shared" si="870"/>
        <v>0</v>
      </c>
      <c r="AN230" s="21">
        <f>IF(ISERROR(AN226/AN$225),0,AN226/AN$225)</f>
        <v>0</v>
      </c>
      <c r="AO230" s="21">
        <f t="shared" ref="AO230:AQ230" si="871">IF(ISERROR(AO226/AO$225),0,AO226/AO$225)</f>
        <v>0</v>
      </c>
      <c r="AP230" s="21">
        <f t="shared" si="871"/>
        <v>0</v>
      </c>
      <c r="AQ230" s="21">
        <f t="shared" si="871"/>
        <v>0</v>
      </c>
      <c r="AS230" s="21">
        <f>IF(ISERROR(AS226/AS$225),0,AS226/AS$225)</f>
        <v>0</v>
      </c>
      <c r="AT230" s="21">
        <f t="shared" ref="AT230:AV230" si="872">IF(ISERROR(AT226/AT$225),0,AT226/AT$225)</f>
        <v>0</v>
      </c>
      <c r="AU230" s="21">
        <f t="shared" si="872"/>
        <v>0</v>
      </c>
      <c r="AV230" s="21">
        <f t="shared" si="872"/>
        <v>0</v>
      </c>
      <c r="AX230" s="21">
        <f t="shared" ref="AX230:AY230" si="873">IF(ISERROR(AX226/AX$225),0,AX226/AX$225)</f>
        <v>0</v>
      </c>
      <c r="AY230" s="21">
        <f t="shared" si="873"/>
        <v>0</v>
      </c>
    </row>
    <row r="231" spans="2:51" x14ac:dyDescent="0.25">
      <c r="B231" s="1" t="str">
        <f>B227</f>
        <v>MTN</v>
      </c>
      <c r="C231" s="21">
        <f>IF(ISERROR(C227/C$225),0,C227/C$225)</f>
        <v>0</v>
      </c>
      <c r="D231" s="21">
        <f t="shared" ref="D231:AL231" si="874">IF(ISERROR(D227/D$225),0,D227/D$225)</f>
        <v>0</v>
      </c>
      <c r="E231" s="21">
        <f t="shared" si="874"/>
        <v>0</v>
      </c>
      <c r="F231" s="21">
        <f t="shared" si="874"/>
        <v>0</v>
      </c>
      <c r="G231" s="21">
        <f t="shared" si="874"/>
        <v>0</v>
      </c>
      <c r="H231" s="21">
        <f t="shared" si="874"/>
        <v>0</v>
      </c>
      <c r="I231" s="21">
        <f t="shared" si="874"/>
        <v>0</v>
      </c>
      <c r="J231" s="21">
        <f t="shared" si="874"/>
        <v>0</v>
      </c>
      <c r="K231" s="21">
        <f t="shared" si="874"/>
        <v>0</v>
      </c>
      <c r="L231" s="21">
        <f t="shared" si="874"/>
        <v>0</v>
      </c>
      <c r="M231" s="21">
        <f t="shared" si="874"/>
        <v>0</v>
      </c>
      <c r="N231" s="21">
        <f t="shared" si="874"/>
        <v>0</v>
      </c>
      <c r="O231" s="21">
        <f t="shared" si="874"/>
        <v>0</v>
      </c>
      <c r="P231" s="21">
        <f t="shared" si="874"/>
        <v>0</v>
      </c>
      <c r="Q231" s="21">
        <f t="shared" si="874"/>
        <v>0</v>
      </c>
      <c r="R231" s="21">
        <f t="shared" si="874"/>
        <v>0</v>
      </c>
      <c r="S231" s="21">
        <f t="shared" si="874"/>
        <v>0</v>
      </c>
      <c r="T231" s="21">
        <f t="shared" si="874"/>
        <v>0</v>
      </c>
      <c r="U231" s="21">
        <f t="shared" si="874"/>
        <v>0</v>
      </c>
      <c r="V231" s="21">
        <f t="shared" si="874"/>
        <v>0</v>
      </c>
      <c r="W231" s="21">
        <f t="shared" si="874"/>
        <v>0</v>
      </c>
      <c r="X231" s="21">
        <f t="shared" si="874"/>
        <v>0</v>
      </c>
      <c r="Y231" s="21">
        <f t="shared" si="874"/>
        <v>0</v>
      </c>
      <c r="Z231" s="21">
        <f t="shared" si="874"/>
        <v>0</v>
      </c>
      <c r="AA231" s="21">
        <f t="shared" si="874"/>
        <v>0</v>
      </c>
      <c r="AB231" s="21">
        <f t="shared" si="874"/>
        <v>0</v>
      </c>
      <c r="AC231" s="21">
        <f t="shared" si="874"/>
        <v>0</v>
      </c>
      <c r="AD231" s="21">
        <f t="shared" si="874"/>
        <v>0</v>
      </c>
      <c r="AE231" s="21">
        <f t="shared" si="874"/>
        <v>0</v>
      </c>
      <c r="AF231" s="21">
        <f t="shared" si="874"/>
        <v>0</v>
      </c>
      <c r="AG231" s="21">
        <f t="shared" si="874"/>
        <v>0</v>
      </c>
      <c r="AH231" s="21">
        <f t="shared" si="874"/>
        <v>0</v>
      </c>
      <c r="AI231" s="21">
        <f t="shared" si="874"/>
        <v>0</v>
      </c>
      <c r="AJ231" s="21">
        <f t="shared" si="874"/>
        <v>0</v>
      </c>
      <c r="AK231" s="21">
        <f t="shared" si="874"/>
        <v>0</v>
      </c>
      <c r="AL231" s="21">
        <f t="shared" si="874"/>
        <v>0</v>
      </c>
      <c r="AN231" s="21">
        <f>IF(ISERROR(AN227/AN$225),0,AN227/AN$225)</f>
        <v>0</v>
      </c>
      <c r="AO231" s="21">
        <f t="shared" ref="AO231:AQ231" si="875">IF(ISERROR(AO227/AO$225),0,AO227/AO$225)</f>
        <v>0</v>
      </c>
      <c r="AP231" s="21">
        <f t="shared" si="875"/>
        <v>0</v>
      </c>
      <c r="AQ231" s="21">
        <f t="shared" si="875"/>
        <v>0</v>
      </c>
      <c r="AS231" s="21">
        <f>IF(ISERROR(AS227/AS$225),0,AS227/AS$225)</f>
        <v>0</v>
      </c>
      <c r="AT231" s="21">
        <f t="shared" ref="AT231:AV231" si="876">IF(ISERROR(AT227/AT$225),0,AT227/AT$225)</f>
        <v>0</v>
      </c>
      <c r="AU231" s="21">
        <f t="shared" si="876"/>
        <v>0</v>
      </c>
      <c r="AV231" s="21">
        <f t="shared" si="876"/>
        <v>0</v>
      </c>
      <c r="AX231" s="21">
        <f t="shared" ref="AX231:AY231" si="877">IF(ISERROR(AX227/AX$225),0,AX227/AX$225)</f>
        <v>0</v>
      </c>
      <c r="AY231" s="21">
        <f t="shared" si="877"/>
        <v>0</v>
      </c>
    </row>
    <row r="232" spans="2:51" x14ac:dyDescent="0.25">
      <c r="B232" s="24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</row>
    <row r="233" spans="2:51" x14ac:dyDescent="0.25">
      <c r="B233" s="23" t="s">
        <v>44</v>
      </c>
      <c r="C233" s="75">
        <f>SUM(C234:C235)</f>
        <v>0</v>
      </c>
      <c r="D233" s="75">
        <f t="shared" ref="D233" si="878">SUM(D234:D235)</f>
        <v>0</v>
      </c>
      <c r="E233" s="75">
        <f t="shared" ref="E233" si="879">SUM(E234:E235)</f>
        <v>0</v>
      </c>
      <c r="F233" s="75">
        <f t="shared" ref="F233" si="880">SUM(F234:F235)</f>
        <v>0</v>
      </c>
      <c r="G233" s="75">
        <f t="shared" ref="G233" si="881">SUM(G234:G235)</f>
        <v>0</v>
      </c>
      <c r="H233" s="75">
        <f t="shared" ref="H233" si="882">SUM(H234:H235)</f>
        <v>0</v>
      </c>
      <c r="I233" s="75">
        <f t="shared" ref="I233" si="883">SUM(I234:I235)</f>
        <v>0</v>
      </c>
      <c r="J233" s="75">
        <f t="shared" ref="J233" si="884">SUM(J234:J235)</f>
        <v>0</v>
      </c>
      <c r="K233" s="75">
        <f t="shared" ref="K233" si="885">SUM(K234:K235)</f>
        <v>0</v>
      </c>
      <c r="L233" s="75">
        <f t="shared" ref="L233" si="886">SUM(L234:L235)</f>
        <v>0</v>
      </c>
      <c r="M233" s="75">
        <f t="shared" ref="M233" si="887">SUM(M234:M235)</f>
        <v>0</v>
      </c>
      <c r="N233" s="75">
        <f t="shared" ref="N233" si="888">SUM(N234:N235)</f>
        <v>0</v>
      </c>
      <c r="O233" s="75">
        <f t="shared" ref="O233" si="889">SUM(O234:O235)</f>
        <v>0</v>
      </c>
      <c r="P233" s="75">
        <f t="shared" ref="P233" si="890">SUM(P234:P235)</f>
        <v>0</v>
      </c>
      <c r="Q233" s="75">
        <f t="shared" ref="Q233" si="891">SUM(Q234:Q235)</f>
        <v>0</v>
      </c>
      <c r="R233" s="75">
        <f t="shared" ref="R233" si="892">SUM(R234:R235)</f>
        <v>0</v>
      </c>
      <c r="S233" s="75">
        <f t="shared" ref="S233" si="893">SUM(S234:S235)</f>
        <v>0</v>
      </c>
      <c r="T233" s="75">
        <f t="shared" ref="T233" si="894">SUM(T234:T235)</f>
        <v>0</v>
      </c>
      <c r="U233" s="75">
        <f t="shared" ref="U233" si="895">SUM(U234:U235)</f>
        <v>0</v>
      </c>
      <c r="V233" s="75">
        <f t="shared" ref="V233" si="896">SUM(V234:V235)</f>
        <v>0</v>
      </c>
      <c r="W233" s="75">
        <f t="shared" ref="W233" si="897">SUM(W234:W235)</f>
        <v>0</v>
      </c>
      <c r="X233" s="75">
        <f t="shared" ref="X233" si="898">SUM(X234:X235)</f>
        <v>0</v>
      </c>
      <c r="Y233" s="75">
        <f t="shared" ref="Y233" si="899">SUM(Y234:Y235)</f>
        <v>0</v>
      </c>
      <c r="Z233" s="75">
        <f t="shared" ref="Z233" si="900">SUM(Z234:Z235)</f>
        <v>0</v>
      </c>
      <c r="AA233" s="75">
        <f t="shared" ref="AA233" si="901">SUM(AA234:AA235)</f>
        <v>0</v>
      </c>
      <c r="AB233" s="75">
        <f t="shared" ref="AB233" si="902">SUM(AB234:AB235)</f>
        <v>0</v>
      </c>
      <c r="AC233" s="75">
        <f t="shared" ref="AC233" si="903">SUM(AC234:AC235)</f>
        <v>0</v>
      </c>
      <c r="AD233" s="75">
        <f t="shared" ref="AD233" si="904">SUM(AD234:AD235)</f>
        <v>0</v>
      </c>
      <c r="AE233" s="75">
        <f t="shared" ref="AE233" si="905">SUM(AE234:AE235)</f>
        <v>0</v>
      </c>
      <c r="AF233" s="75">
        <f t="shared" ref="AF233" si="906">SUM(AF234:AF235)</f>
        <v>0</v>
      </c>
      <c r="AG233" s="75">
        <f t="shared" ref="AG233" si="907">SUM(AG234:AG235)</f>
        <v>0</v>
      </c>
      <c r="AH233" s="75">
        <f t="shared" ref="AH233" si="908">SUM(AH234:AH235)</f>
        <v>0</v>
      </c>
      <c r="AI233" s="75">
        <f t="shared" ref="AI233" si="909">SUM(AI234:AI235)</f>
        <v>0</v>
      </c>
      <c r="AJ233" s="75">
        <f t="shared" ref="AJ233" si="910">SUM(AJ234:AJ235)</f>
        <v>0</v>
      </c>
      <c r="AK233" s="75">
        <f t="shared" ref="AK233" si="911">SUM(AK234:AK235)</f>
        <v>0</v>
      </c>
      <c r="AL233" s="75">
        <f t="shared" ref="AL233" si="912">SUM(AL234:AL235)</f>
        <v>0</v>
      </c>
      <c r="AN233" s="110">
        <f>SUM(AN234:AN235)</f>
        <v>0</v>
      </c>
      <c r="AO233" s="110">
        <f t="shared" ref="AO233:AQ233" si="913">SUM(AO234:AO235)</f>
        <v>0</v>
      </c>
      <c r="AP233" s="110">
        <f t="shared" si="913"/>
        <v>1279.7729184188393</v>
      </c>
      <c r="AQ233" s="110">
        <f t="shared" si="913"/>
        <v>3089.4448941999995</v>
      </c>
      <c r="AS233" s="110">
        <f>SUM(AS234:AS235)</f>
        <v>779.98105299999997</v>
      </c>
      <c r="AT233" s="110">
        <f t="shared" ref="AT233" si="914">SUM(AT234:AT235)</f>
        <v>642.00972999999988</v>
      </c>
      <c r="AU233" s="110">
        <f t="shared" ref="AU233" si="915">SUM(AU234:AU235)</f>
        <v>197.643</v>
      </c>
      <c r="AV233" s="110">
        <f t="shared" ref="AV233" si="916">SUM(AV234:AV235)</f>
        <v>0</v>
      </c>
      <c r="AX233" s="110">
        <f t="shared" ref="AX233" si="917">SUM(AX234:AX235)</f>
        <v>4369.2178126188392</v>
      </c>
      <c r="AY233" s="110">
        <f t="shared" ref="AY233" si="918">SUM(AY234:AY235)</f>
        <v>1619.6337829999998</v>
      </c>
    </row>
    <row r="234" spans="2:51" x14ac:dyDescent="0.25">
      <c r="B234" s="1" t="s">
        <v>1</v>
      </c>
      <c r="C234" s="25">
        <f>AIRTEL!C65</f>
        <v>0</v>
      </c>
      <c r="D234" s="25">
        <f>AIRTEL!D117</f>
        <v>0</v>
      </c>
      <c r="E234" s="25">
        <f>AIRTEL!E117</f>
        <v>0</v>
      </c>
      <c r="F234" s="25">
        <f>AIRTEL!F117</f>
        <v>0</v>
      </c>
      <c r="G234" s="25">
        <f>AIRTEL!G117</f>
        <v>0</v>
      </c>
      <c r="H234" s="25">
        <f>AIRTEL!H117</f>
        <v>0</v>
      </c>
      <c r="I234" s="25">
        <f>AIRTEL!I117</f>
        <v>0</v>
      </c>
      <c r="J234" s="25">
        <f>AIRTEL!J117</f>
        <v>0</v>
      </c>
      <c r="K234" s="25">
        <f>AIRTEL!K117</f>
        <v>0</v>
      </c>
      <c r="L234" s="25">
        <f>AIRTEL!L117</f>
        <v>0</v>
      </c>
      <c r="M234" s="25">
        <f>AIRTEL!M117</f>
        <v>0</v>
      </c>
      <c r="N234" s="25">
        <f>AIRTEL!N117</f>
        <v>0</v>
      </c>
      <c r="O234" s="25">
        <f>AIRTEL!O117</f>
        <v>0</v>
      </c>
      <c r="P234" s="25">
        <f>AIRTEL!P117</f>
        <v>0</v>
      </c>
      <c r="Q234" s="25">
        <f>AIRTEL!Q117</f>
        <v>0</v>
      </c>
      <c r="R234" s="25">
        <f>AIRTEL!R117</f>
        <v>0</v>
      </c>
      <c r="S234" s="25">
        <f>AIRTEL!S117</f>
        <v>0</v>
      </c>
      <c r="T234" s="25">
        <f>AIRTEL!T117</f>
        <v>0</v>
      </c>
      <c r="U234" s="25">
        <f>AIRTEL!U117</f>
        <v>0</v>
      </c>
      <c r="V234" s="25">
        <f>AIRTEL!V117</f>
        <v>0</v>
      </c>
      <c r="W234" s="12">
        <f>AIRTEL!W117</f>
        <v>0</v>
      </c>
      <c r="X234" s="12">
        <f>AIRTEL!X117</f>
        <v>0</v>
      </c>
      <c r="Y234" s="12">
        <f>AIRTEL!Y117</f>
        <v>0</v>
      </c>
      <c r="Z234" s="12">
        <f>AIRTEL!Z117</f>
        <v>0</v>
      </c>
      <c r="AA234" s="12">
        <f>AIRTEL!AA117</f>
        <v>0</v>
      </c>
      <c r="AB234" s="12">
        <f>AIRTEL!AB117</f>
        <v>0</v>
      </c>
      <c r="AC234" s="12">
        <f>AIRTEL!AC117</f>
        <v>0</v>
      </c>
      <c r="AD234" s="12">
        <f>AIRTEL!AD117</f>
        <v>0</v>
      </c>
      <c r="AE234" s="12">
        <f>AIRTEL!AE117</f>
        <v>0</v>
      </c>
      <c r="AF234" s="12">
        <f>AIRTEL!AF117</f>
        <v>0</v>
      </c>
      <c r="AG234" s="12">
        <f>AIRTEL!AG117</f>
        <v>0</v>
      </c>
      <c r="AH234" s="12">
        <f>AIRTEL!AH117</f>
        <v>0</v>
      </c>
      <c r="AI234" s="12">
        <f>AIRTEL!AI117</f>
        <v>0</v>
      </c>
      <c r="AJ234" s="12">
        <f>AIRTEL!AJ117</f>
        <v>0</v>
      </c>
      <c r="AK234" s="12">
        <f>AIRTEL!AK117</f>
        <v>0</v>
      </c>
      <c r="AL234" s="12">
        <f>AIRTEL!AL117</f>
        <v>0</v>
      </c>
      <c r="AN234" s="108">
        <f>AIRTEL!AN65</f>
        <v>0</v>
      </c>
      <c r="AO234" s="108">
        <f>AIRTEL!AO65</f>
        <v>0</v>
      </c>
      <c r="AP234" s="108">
        <f>AIRTEL!AP65</f>
        <v>1279.7729184188393</v>
      </c>
      <c r="AQ234" s="108">
        <f>AIRTEL!AQ65</f>
        <v>3089.4448941999995</v>
      </c>
      <c r="AS234" s="108">
        <f>AIRTEL!AS65</f>
        <v>779.98105299999997</v>
      </c>
      <c r="AT234" s="108">
        <f>AIRTEL!AT65</f>
        <v>642.00972999999988</v>
      </c>
      <c r="AU234" s="108">
        <f>AIRTEL!AU65</f>
        <v>197.643</v>
      </c>
      <c r="AV234" s="108">
        <f>AIRTEL!AV65</f>
        <v>0</v>
      </c>
      <c r="AX234" s="108">
        <f>AIRTEL!AX65</f>
        <v>4369.2178126188392</v>
      </c>
      <c r="AY234" s="108">
        <f>AIRTEL!AY65</f>
        <v>1619.6337829999998</v>
      </c>
    </row>
    <row r="235" spans="2:51" x14ac:dyDescent="0.25">
      <c r="B235" s="1" t="s">
        <v>0</v>
      </c>
      <c r="C235" s="25">
        <f>MTN!C65</f>
        <v>0</v>
      </c>
      <c r="D235" s="25">
        <f>MTN!D117</f>
        <v>0</v>
      </c>
      <c r="E235" s="25">
        <f>MTN!E117</f>
        <v>0</v>
      </c>
      <c r="F235" s="25">
        <f>MTN!F117</f>
        <v>0</v>
      </c>
      <c r="G235" s="25">
        <f>MTN!G117</f>
        <v>0</v>
      </c>
      <c r="H235" s="25">
        <f>MTN!H117</f>
        <v>0</v>
      </c>
      <c r="I235" s="25">
        <f>MTN!I117</f>
        <v>0</v>
      </c>
      <c r="J235" s="25">
        <f>MTN!J117</f>
        <v>0</v>
      </c>
      <c r="K235" s="25">
        <f>MTN!K117</f>
        <v>0</v>
      </c>
      <c r="L235" s="25">
        <f>MTN!L117</f>
        <v>0</v>
      </c>
      <c r="M235" s="25">
        <f>MTN!M117</f>
        <v>0</v>
      </c>
      <c r="N235" s="25">
        <f>MTN!N117</f>
        <v>0</v>
      </c>
      <c r="O235" s="25">
        <f>MTN!O117</f>
        <v>0</v>
      </c>
      <c r="P235" s="25">
        <f>MTN!P117</f>
        <v>0</v>
      </c>
      <c r="Q235" s="25">
        <f>MTN!Q117</f>
        <v>0</v>
      </c>
      <c r="R235" s="25">
        <f>MTN!R117</f>
        <v>0</v>
      </c>
      <c r="S235" s="25">
        <f>MTN!S117</f>
        <v>0</v>
      </c>
      <c r="T235" s="25">
        <f>MTN!T117</f>
        <v>0</v>
      </c>
      <c r="U235" s="25">
        <f>MTN!U117</f>
        <v>0</v>
      </c>
      <c r="V235" s="25">
        <f>MTN!V117</f>
        <v>0</v>
      </c>
      <c r="W235" s="12">
        <f>MTN!W117</f>
        <v>0</v>
      </c>
      <c r="X235" s="12">
        <f>MTN!X117</f>
        <v>0</v>
      </c>
      <c r="Y235" s="12">
        <f>MTN!Y117</f>
        <v>0</v>
      </c>
      <c r="Z235" s="12">
        <f>MTN!Z117</f>
        <v>0</v>
      </c>
      <c r="AA235" s="12">
        <f>MTN!AA117</f>
        <v>0</v>
      </c>
      <c r="AB235" s="12">
        <f>MTN!AB117</f>
        <v>0</v>
      </c>
      <c r="AC235" s="12">
        <f>MTN!AC117</f>
        <v>0</v>
      </c>
      <c r="AD235" s="12">
        <f>MTN!AD117</f>
        <v>0</v>
      </c>
      <c r="AE235" s="12">
        <f>MTN!AE117</f>
        <v>0</v>
      </c>
      <c r="AF235" s="12">
        <f>MTN!AF117</f>
        <v>0</v>
      </c>
      <c r="AG235" s="12">
        <f>MTN!AG117</f>
        <v>0</v>
      </c>
      <c r="AH235" s="12">
        <f>MTN!AH117</f>
        <v>0</v>
      </c>
      <c r="AI235" s="12">
        <f>MTN!AI117</f>
        <v>0</v>
      </c>
      <c r="AJ235" s="12">
        <f>MTN!AJ117</f>
        <v>0</v>
      </c>
      <c r="AK235" s="12">
        <f>MTN!AK117</f>
        <v>0</v>
      </c>
      <c r="AL235" s="12">
        <f>MTN!AL117</f>
        <v>0</v>
      </c>
      <c r="AN235" s="108">
        <f>MTN!AN65</f>
        <v>0</v>
      </c>
      <c r="AO235" s="108">
        <f>MTN!AO65</f>
        <v>0</v>
      </c>
      <c r="AP235" s="108">
        <f>MTN!AP65</f>
        <v>0</v>
      </c>
      <c r="AQ235" s="108">
        <f>MTN!AQ65</f>
        <v>0</v>
      </c>
      <c r="AS235" s="108">
        <f>MTN!AS65</f>
        <v>0</v>
      </c>
      <c r="AT235" s="108">
        <f>MTN!AT65</f>
        <v>0</v>
      </c>
      <c r="AU235" s="108">
        <f>MTN!AU65</f>
        <v>0</v>
      </c>
      <c r="AV235" s="108">
        <f>MTN!AV65</f>
        <v>0</v>
      </c>
      <c r="AX235" s="108">
        <f>MTN!AX65</f>
        <v>0</v>
      </c>
      <c r="AY235" s="108">
        <f>MTN!AY65</f>
        <v>0</v>
      </c>
    </row>
    <row r="236" spans="2:51" x14ac:dyDescent="0.25"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</row>
    <row r="237" spans="2:51" x14ac:dyDescent="0.25">
      <c r="B237" s="3" t="s">
        <v>91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</row>
    <row r="238" spans="2:51" x14ac:dyDescent="0.25">
      <c r="B238" s="1" t="str">
        <f>B234</f>
        <v>AIRTEL</v>
      </c>
      <c r="C238" s="21">
        <f>IF(ISERROR(C234/C$233),0,C234/C$233)</f>
        <v>0</v>
      </c>
      <c r="D238" s="21">
        <f t="shared" ref="D238:AL238" si="919">IF(ISERROR(D234/D$233),0,D234/D$233)</f>
        <v>0</v>
      </c>
      <c r="E238" s="21">
        <f t="shared" si="919"/>
        <v>0</v>
      </c>
      <c r="F238" s="21">
        <f t="shared" si="919"/>
        <v>0</v>
      </c>
      <c r="G238" s="21">
        <f t="shared" si="919"/>
        <v>0</v>
      </c>
      <c r="H238" s="21">
        <f t="shared" si="919"/>
        <v>0</v>
      </c>
      <c r="I238" s="21">
        <f t="shared" si="919"/>
        <v>0</v>
      </c>
      <c r="J238" s="21">
        <f t="shared" si="919"/>
        <v>0</v>
      </c>
      <c r="K238" s="21">
        <f t="shared" si="919"/>
        <v>0</v>
      </c>
      <c r="L238" s="21">
        <f t="shared" si="919"/>
        <v>0</v>
      </c>
      <c r="M238" s="21">
        <f t="shared" si="919"/>
        <v>0</v>
      </c>
      <c r="N238" s="21">
        <f t="shared" si="919"/>
        <v>0</v>
      </c>
      <c r="O238" s="21">
        <f t="shared" si="919"/>
        <v>0</v>
      </c>
      <c r="P238" s="21">
        <f t="shared" si="919"/>
        <v>0</v>
      </c>
      <c r="Q238" s="21">
        <f t="shared" si="919"/>
        <v>0</v>
      </c>
      <c r="R238" s="21">
        <f t="shared" si="919"/>
        <v>0</v>
      </c>
      <c r="S238" s="21">
        <f t="shared" si="919"/>
        <v>0</v>
      </c>
      <c r="T238" s="21">
        <f t="shared" si="919"/>
        <v>0</v>
      </c>
      <c r="U238" s="21">
        <f t="shared" si="919"/>
        <v>0</v>
      </c>
      <c r="V238" s="21">
        <f t="shared" si="919"/>
        <v>0</v>
      </c>
      <c r="W238" s="21">
        <f t="shared" si="919"/>
        <v>0</v>
      </c>
      <c r="X238" s="21">
        <f t="shared" si="919"/>
        <v>0</v>
      </c>
      <c r="Y238" s="21">
        <f t="shared" si="919"/>
        <v>0</v>
      </c>
      <c r="Z238" s="21">
        <f t="shared" si="919"/>
        <v>0</v>
      </c>
      <c r="AA238" s="21">
        <f t="shared" si="919"/>
        <v>0</v>
      </c>
      <c r="AB238" s="21">
        <f t="shared" si="919"/>
        <v>0</v>
      </c>
      <c r="AC238" s="21">
        <f t="shared" si="919"/>
        <v>0</v>
      </c>
      <c r="AD238" s="21">
        <f t="shared" si="919"/>
        <v>0</v>
      </c>
      <c r="AE238" s="21">
        <f t="shared" si="919"/>
        <v>0</v>
      </c>
      <c r="AF238" s="21">
        <f t="shared" si="919"/>
        <v>0</v>
      </c>
      <c r="AG238" s="21">
        <f t="shared" si="919"/>
        <v>0</v>
      </c>
      <c r="AH238" s="21">
        <f t="shared" si="919"/>
        <v>0</v>
      </c>
      <c r="AI238" s="21">
        <f t="shared" si="919"/>
        <v>0</v>
      </c>
      <c r="AJ238" s="21">
        <f t="shared" si="919"/>
        <v>0</v>
      </c>
      <c r="AK238" s="21">
        <f t="shared" si="919"/>
        <v>0</v>
      </c>
      <c r="AL238" s="21">
        <f t="shared" si="919"/>
        <v>0</v>
      </c>
      <c r="AN238" s="21">
        <f>IF(ISERROR(AN234/AN$233),0,AN234/AN$233)</f>
        <v>0</v>
      </c>
      <c r="AO238" s="21">
        <f t="shared" ref="AO238:AQ238" si="920">IF(ISERROR(AO234/AO$233),0,AO234/AO$233)</f>
        <v>0</v>
      </c>
      <c r="AP238" s="21">
        <f t="shared" si="920"/>
        <v>1</v>
      </c>
      <c r="AQ238" s="21">
        <f t="shared" si="920"/>
        <v>1</v>
      </c>
      <c r="AS238" s="21">
        <f>IF(ISERROR(AS234/AS$233),0,AS234/AS$233)</f>
        <v>1</v>
      </c>
      <c r="AT238" s="21">
        <f t="shared" ref="AT238:AV238" si="921">IF(ISERROR(AT234/AT$233),0,AT234/AT$233)</f>
        <v>1</v>
      </c>
      <c r="AU238" s="21">
        <f t="shared" si="921"/>
        <v>1</v>
      </c>
      <c r="AV238" s="21">
        <f t="shared" si="921"/>
        <v>0</v>
      </c>
      <c r="AX238" s="21">
        <f t="shared" ref="AX238:AY238" si="922">IF(ISERROR(AX234/AX$233),0,AX234/AX$233)</f>
        <v>1</v>
      </c>
      <c r="AY238" s="21">
        <f t="shared" si="922"/>
        <v>1</v>
      </c>
    </row>
    <row r="239" spans="2:51" x14ac:dyDescent="0.25">
      <c r="B239" s="1" t="str">
        <f>B235</f>
        <v>MTN</v>
      </c>
      <c r="C239" s="21">
        <f>IF(ISERROR(C235/C$233),0,C235/C$233)</f>
        <v>0</v>
      </c>
      <c r="D239" s="21">
        <f t="shared" ref="D239:AL239" si="923">IF(ISERROR(D235/D$233),0,D235/D$233)</f>
        <v>0</v>
      </c>
      <c r="E239" s="21">
        <f t="shared" si="923"/>
        <v>0</v>
      </c>
      <c r="F239" s="21">
        <f t="shared" si="923"/>
        <v>0</v>
      </c>
      <c r="G239" s="21">
        <f t="shared" si="923"/>
        <v>0</v>
      </c>
      <c r="H239" s="21">
        <f t="shared" si="923"/>
        <v>0</v>
      </c>
      <c r="I239" s="21">
        <f t="shared" si="923"/>
        <v>0</v>
      </c>
      <c r="J239" s="21">
        <f t="shared" si="923"/>
        <v>0</v>
      </c>
      <c r="K239" s="21">
        <f t="shared" si="923"/>
        <v>0</v>
      </c>
      <c r="L239" s="21">
        <f t="shared" si="923"/>
        <v>0</v>
      </c>
      <c r="M239" s="21">
        <f t="shared" si="923"/>
        <v>0</v>
      </c>
      <c r="N239" s="21">
        <f t="shared" si="923"/>
        <v>0</v>
      </c>
      <c r="O239" s="21">
        <f t="shared" si="923"/>
        <v>0</v>
      </c>
      <c r="P239" s="21">
        <f t="shared" si="923"/>
        <v>0</v>
      </c>
      <c r="Q239" s="21">
        <f t="shared" si="923"/>
        <v>0</v>
      </c>
      <c r="R239" s="21">
        <f t="shared" si="923"/>
        <v>0</v>
      </c>
      <c r="S239" s="21">
        <f t="shared" si="923"/>
        <v>0</v>
      </c>
      <c r="T239" s="21">
        <f t="shared" si="923"/>
        <v>0</v>
      </c>
      <c r="U239" s="21">
        <f t="shared" si="923"/>
        <v>0</v>
      </c>
      <c r="V239" s="21">
        <f t="shared" si="923"/>
        <v>0</v>
      </c>
      <c r="W239" s="21">
        <f t="shared" si="923"/>
        <v>0</v>
      </c>
      <c r="X239" s="21">
        <f t="shared" si="923"/>
        <v>0</v>
      </c>
      <c r="Y239" s="21">
        <f t="shared" si="923"/>
        <v>0</v>
      </c>
      <c r="Z239" s="21">
        <f t="shared" si="923"/>
        <v>0</v>
      </c>
      <c r="AA239" s="21">
        <f t="shared" si="923"/>
        <v>0</v>
      </c>
      <c r="AB239" s="21">
        <f t="shared" si="923"/>
        <v>0</v>
      </c>
      <c r="AC239" s="21">
        <f t="shared" si="923"/>
        <v>0</v>
      </c>
      <c r="AD239" s="21">
        <f t="shared" si="923"/>
        <v>0</v>
      </c>
      <c r="AE239" s="21">
        <f t="shared" si="923"/>
        <v>0</v>
      </c>
      <c r="AF239" s="21">
        <f t="shared" si="923"/>
        <v>0</v>
      </c>
      <c r="AG239" s="21">
        <f t="shared" si="923"/>
        <v>0</v>
      </c>
      <c r="AH239" s="21">
        <f t="shared" si="923"/>
        <v>0</v>
      </c>
      <c r="AI239" s="21">
        <f t="shared" si="923"/>
        <v>0</v>
      </c>
      <c r="AJ239" s="21">
        <f t="shared" si="923"/>
        <v>0</v>
      </c>
      <c r="AK239" s="21">
        <f t="shared" si="923"/>
        <v>0</v>
      </c>
      <c r="AL239" s="21">
        <f t="shared" si="923"/>
        <v>0</v>
      </c>
      <c r="AN239" s="21">
        <f>IF(ISERROR(AN235/AN$233),0,AN235/AN$233)</f>
        <v>0</v>
      </c>
      <c r="AO239" s="21">
        <f t="shared" ref="AO239:AQ239" si="924">IF(ISERROR(AO235/AO$233),0,AO235/AO$233)</f>
        <v>0</v>
      </c>
      <c r="AP239" s="21">
        <f t="shared" si="924"/>
        <v>0</v>
      </c>
      <c r="AQ239" s="21">
        <f t="shared" si="924"/>
        <v>0</v>
      </c>
      <c r="AS239" s="21">
        <f>IF(ISERROR(AS235/AS$233),0,AS235/AS$233)</f>
        <v>0</v>
      </c>
      <c r="AT239" s="21">
        <f t="shared" ref="AT239:AV239" si="925">IF(ISERROR(AT235/AT$233),0,AT235/AT$233)</f>
        <v>0</v>
      </c>
      <c r="AU239" s="21">
        <f t="shared" si="925"/>
        <v>0</v>
      </c>
      <c r="AV239" s="21">
        <f t="shared" si="925"/>
        <v>0</v>
      </c>
      <c r="AX239" s="21">
        <f t="shared" ref="AX239:AY239" si="926">IF(ISERROR(AX235/AX$233),0,AX235/AX$233)</f>
        <v>0</v>
      </c>
      <c r="AY239" s="21">
        <f t="shared" si="926"/>
        <v>0</v>
      </c>
    </row>
    <row r="241" spans="1:51" ht="15.75" x14ac:dyDescent="0.25">
      <c r="A241" s="45"/>
      <c r="B241" s="64" t="s">
        <v>26</v>
      </c>
      <c r="C241" s="65">
        <f>IF(ISERROR((C168)/C13),0,(C168)/C13)</f>
        <v>0</v>
      </c>
      <c r="D241" s="65">
        <f t="shared" ref="D241:AN241" si="927">IF(ISERROR((D168)/D13),0,(D168)/D13)</f>
        <v>0</v>
      </c>
      <c r="E241" s="65">
        <f t="shared" si="927"/>
        <v>0</v>
      </c>
      <c r="F241" s="65">
        <f t="shared" si="927"/>
        <v>0</v>
      </c>
      <c r="G241" s="65">
        <f t="shared" si="927"/>
        <v>0</v>
      </c>
      <c r="H241" s="65">
        <f t="shared" si="927"/>
        <v>0</v>
      </c>
      <c r="I241" s="65">
        <f t="shared" si="927"/>
        <v>0</v>
      </c>
      <c r="J241" s="65">
        <f t="shared" si="927"/>
        <v>0</v>
      </c>
      <c r="K241" s="65">
        <f t="shared" si="927"/>
        <v>0</v>
      </c>
      <c r="L241" s="65">
        <f t="shared" si="927"/>
        <v>0</v>
      </c>
      <c r="M241" s="65">
        <f t="shared" si="927"/>
        <v>0</v>
      </c>
      <c r="N241" s="65">
        <f t="shared" si="927"/>
        <v>0</v>
      </c>
      <c r="O241" s="65">
        <f t="shared" si="927"/>
        <v>0</v>
      </c>
      <c r="P241" s="65">
        <f t="shared" si="927"/>
        <v>0</v>
      </c>
      <c r="Q241" s="65">
        <f t="shared" si="927"/>
        <v>0</v>
      </c>
      <c r="R241" s="65">
        <f t="shared" si="927"/>
        <v>0</v>
      </c>
      <c r="S241" s="65">
        <f t="shared" si="927"/>
        <v>0</v>
      </c>
      <c r="T241" s="65">
        <f t="shared" si="927"/>
        <v>0</v>
      </c>
      <c r="U241" s="65">
        <f t="shared" si="927"/>
        <v>0</v>
      </c>
      <c r="V241" s="65">
        <f t="shared" si="927"/>
        <v>0</v>
      </c>
      <c r="W241" s="65">
        <f t="shared" si="927"/>
        <v>442.02021661929365</v>
      </c>
      <c r="X241" s="65">
        <f t="shared" si="927"/>
        <v>508.32241147798544</v>
      </c>
      <c r="Y241" s="65">
        <f t="shared" si="927"/>
        <v>477.16308932912909</v>
      </c>
      <c r="Z241" s="65">
        <f t="shared" si="927"/>
        <v>628.89453592377106</v>
      </c>
      <c r="AA241" s="65">
        <f t="shared" si="927"/>
        <v>604.58173751125901</v>
      </c>
      <c r="AB241" s="65">
        <f t="shared" si="927"/>
        <v>615.17897585900187</v>
      </c>
      <c r="AC241" s="65">
        <f t="shared" si="927"/>
        <v>646.72677580799837</v>
      </c>
      <c r="AD241" s="65">
        <f t="shared" si="927"/>
        <v>650.13715978857317</v>
      </c>
      <c r="AE241" s="65">
        <f t="shared" si="927"/>
        <v>675.7393622201688</v>
      </c>
      <c r="AF241" s="65">
        <f t="shared" si="927"/>
        <v>648.05789872642242</v>
      </c>
      <c r="AG241" s="65">
        <f t="shared" si="927"/>
        <v>668.95963031554697</v>
      </c>
      <c r="AH241" s="65">
        <f t="shared" si="927"/>
        <v>688.22035070306401</v>
      </c>
      <c r="AI241" s="65">
        <f t="shared" si="927"/>
        <v>655.34608732675702</v>
      </c>
      <c r="AJ241" s="65">
        <f t="shared" si="927"/>
        <v>607.13646739418448</v>
      </c>
      <c r="AK241" s="65">
        <f t="shared" si="927"/>
        <v>552.37681694406569</v>
      </c>
      <c r="AL241" s="65">
        <f t="shared" si="927"/>
        <v>0</v>
      </c>
      <c r="AN241" s="65">
        <f t="shared" si="927"/>
        <v>0</v>
      </c>
      <c r="AO241" s="65">
        <f t="shared" ref="AO241:AQ241" si="928">IF(ISERROR((AO168)/AO13),0,(AO168)/AO13)</f>
        <v>0</v>
      </c>
      <c r="AP241" s="65">
        <f t="shared" si="928"/>
        <v>0</v>
      </c>
      <c r="AQ241" s="65">
        <f t="shared" si="928"/>
        <v>1405.7355568020616</v>
      </c>
      <c r="AS241" s="65">
        <f t="shared" ref="AS241:AV241" si="929">IF(ISERROR((AS168)/AS13),0,(AS168)/AS13)</f>
        <v>1645.4666147224709</v>
      </c>
      <c r="AT241" s="65">
        <f t="shared" si="929"/>
        <v>1826.6356659658602</v>
      </c>
      <c r="AU241" s="65">
        <f t="shared" si="929"/>
        <v>1922.0030022424583</v>
      </c>
      <c r="AV241" s="65">
        <f t="shared" si="929"/>
        <v>0</v>
      </c>
      <c r="AX241" s="65">
        <f t="shared" ref="AX241:AY241" si="930">IF(ISERROR((AX168)/AX13),0,(AX168)/AX13)</f>
        <v>1405.7355568020616</v>
      </c>
      <c r="AY241" s="65">
        <f t="shared" si="930"/>
        <v>0</v>
      </c>
    </row>
    <row r="242" spans="1:51" x14ac:dyDescent="0.25">
      <c r="A242" s="45"/>
      <c r="B242" s="1" t="str">
        <f>B238</f>
        <v>AIRTEL</v>
      </c>
      <c r="C242" s="66">
        <f>IF(ISERROR((C169)/C13),0,(C169)/C13)</f>
        <v>0</v>
      </c>
      <c r="D242" s="66">
        <f t="shared" ref="D242:AL242" si="931">IF(ISERROR((D169)/D13),0,(D169)/D13)</f>
        <v>0</v>
      </c>
      <c r="E242" s="66">
        <f t="shared" si="931"/>
        <v>0</v>
      </c>
      <c r="F242" s="66">
        <f t="shared" si="931"/>
        <v>0</v>
      </c>
      <c r="G242" s="66">
        <f t="shared" si="931"/>
        <v>0</v>
      </c>
      <c r="H242" s="66">
        <f t="shared" si="931"/>
        <v>0</v>
      </c>
      <c r="I242" s="66">
        <f t="shared" si="931"/>
        <v>0</v>
      </c>
      <c r="J242" s="66">
        <f t="shared" si="931"/>
        <v>0</v>
      </c>
      <c r="K242" s="66">
        <f t="shared" si="931"/>
        <v>0</v>
      </c>
      <c r="L242" s="66">
        <f t="shared" si="931"/>
        <v>0</v>
      </c>
      <c r="M242" s="66">
        <f t="shared" si="931"/>
        <v>0</v>
      </c>
      <c r="N242" s="66">
        <f t="shared" si="931"/>
        <v>0</v>
      </c>
      <c r="O242" s="66">
        <f t="shared" si="931"/>
        <v>0</v>
      </c>
      <c r="P242" s="66">
        <f t="shared" si="931"/>
        <v>0</v>
      </c>
      <c r="Q242" s="66">
        <f t="shared" si="931"/>
        <v>0</v>
      </c>
      <c r="R242" s="66">
        <f t="shared" si="931"/>
        <v>0</v>
      </c>
      <c r="S242" s="66">
        <f t="shared" si="931"/>
        <v>0</v>
      </c>
      <c r="T242" s="66">
        <f t="shared" si="931"/>
        <v>0</v>
      </c>
      <c r="U242" s="66">
        <f t="shared" si="931"/>
        <v>0</v>
      </c>
      <c r="V242" s="66">
        <f t="shared" si="931"/>
        <v>0</v>
      </c>
      <c r="W242" s="66">
        <f t="shared" si="931"/>
        <v>90.704147399646615</v>
      </c>
      <c r="X242" s="66">
        <f t="shared" si="931"/>
        <v>98.61795068516345</v>
      </c>
      <c r="Y242" s="66">
        <f t="shared" si="931"/>
        <v>80.522011424963964</v>
      </c>
      <c r="Z242" s="66">
        <f t="shared" si="931"/>
        <v>87.789818713978107</v>
      </c>
      <c r="AA242" s="66">
        <f t="shared" si="931"/>
        <v>75.756017549512791</v>
      </c>
      <c r="AB242" s="66">
        <f t="shared" si="931"/>
        <v>69.548764933838541</v>
      </c>
      <c r="AC242" s="66">
        <f t="shared" si="931"/>
        <v>72.439643456599526</v>
      </c>
      <c r="AD242" s="66">
        <f t="shared" si="931"/>
        <v>75.25135010444599</v>
      </c>
      <c r="AE242" s="66">
        <f t="shared" si="931"/>
        <v>81.320084080840658</v>
      </c>
      <c r="AF242" s="66">
        <f t="shared" si="931"/>
        <v>86.217857797110042</v>
      </c>
      <c r="AG242" s="66">
        <f t="shared" si="931"/>
        <v>97.776329961874765</v>
      </c>
      <c r="AH242" s="66">
        <f t="shared" si="931"/>
        <v>119.13723123324357</v>
      </c>
      <c r="AI242" s="66">
        <f t="shared" si="931"/>
        <v>114.6731696597751</v>
      </c>
      <c r="AJ242" s="66">
        <f t="shared" si="931"/>
        <v>119.16198283141807</v>
      </c>
      <c r="AK242" s="66">
        <f t="shared" si="931"/>
        <v>107.16126542869985</v>
      </c>
      <c r="AL242" s="66">
        <f t="shared" si="931"/>
        <v>0</v>
      </c>
      <c r="AN242" s="66">
        <f>AIRTEL!AN78</f>
        <v>0</v>
      </c>
      <c r="AO242" s="66">
        <f>AIRTEL!AO78</f>
        <v>0</v>
      </c>
      <c r="AP242" s="66">
        <f>AIRTEL!AP78</f>
        <v>155.66854657825016</v>
      </c>
      <c r="AQ242" s="66">
        <f>AIRTEL!AQ78</f>
        <v>562.06190131477751</v>
      </c>
      <c r="AS242" s="66">
        <f>AIRTEL!AS78</f>
        <v>479.42182433518366</v>
      </c>
      <c r="AT242" s="66">
        <f>AIRTEL!AT78</f>
        <v>438.65335111920371</v>
      </c>
      <c r="AU242" s="66">
        <f>AIRTEL!AU78</f>
        <v>477.78591377129578</v>
      </c>
      <c r="AV242" s="66">
        <f>AIRTEL!AV78</f>
        <v>308.62352210624704</v>
      </c>
      <c r="AX242" s="66">
        <f>AIRTEL!AX78</f>
        <v>179.43261197325691</v>
      </c>
      <c r="AY242" s="66">
        <f>AIRTEL!AY78</f>
        <v>426.12115283298255</v>
      </c>
    </row>
    <row r="243" spans="1:51" x14ac:dyDescent="0.25">
      <c r="A243" s="45"/>
      <c r="B243" s="1" t="str">
        <f>B239</f>
        <v>MTN</v>
      </c>
      <c r="C243" s="66">
        <f>IF(ISERROR((C170)/C13),0,(C170)/C13)</f>
        <v>0</v>
      </c>
      <c r="D243" s="66">
        <f t="shared" ref="D243:AL243" si="932">IF(ISERROR((D170)/D13),0,(D170)/D13)</f>
        <v>0</v>
      </c>
      <c r="E243" s="66">
        <f t="shared" si="932"/>
        <v>0</v>
      </c>
      <c r="F243" s="66">
        <f t="shared" si="932"/>
        <v>0</v>
      </c>
      <c r="G243" s="66">
        <f t="shared" si="932"/>
        <v>0</v>
      </c>
      <c r="H243" s="66">
        <f t="shared" si="932"/>
        <v>0</v>
      </c>
      <c r="I243" s="66">
        <f t="shared" si="932"/>
        <v>0</v>
      </c>
      <c r="J243" s="66">
        <f t="shared" si="932"/>
        <v>0</v>
      </c>
      <c r="K243" s="66">
        <f t="shared" si="932"/>
        <v>0</v>
      </c>
      <c r="L243" s="66">
        <f t="shared" si="932"/>
        <v>0</v>
      </c>
      <c r="M243" s="66">
        <f t="shared" si="932"/>
        <v>0</v>
      </c>
      <c r="N243" s="66">
        <f t="shared" si="932"/>
        <v>0</v>
      </c>
      <c r="O243" s="66">
        <f t="shared" si="932"/>
        <v>0</v>
      </c>
      <c r="P243" s="66">
        <f t="shared" si="932"/>
        <v>0</v>
      </c>
      <c r="Q243" s="66">
        <f t="shared" si="932"/>
        <v>0</v>
      </c>
      <c r="R243" s="66">
        <f t="shared" si="932"/>
        <v>0</v>
      </c>
      <c r="S243" s="66">
        <f t="shared" si="932"/>
        <v>0</v>
      </c>
      <c r="T243" s="66">
        <f t="shared" si="932"/>
        <v>0</v>
      </c>
      <c r="U243" s="66">
        <f t="shared" si="932"/>
        <v>0</v>
      </c>
      <c r="V243" s="66">
        <f t="shared" si="932"/>
        <v>0</v>
      </c>
      <c r="W243" s="66">
        <f t="shared" si="932"/>
        <v>351.31606921964698</v>
      </c>
      <c r="X243" s="66">
        <f t="shared" si="932"/>
        <v>409.70446079282203</v>
      </c>
      <c r="Y243" s="66">
        <f t="shared" si="932"/>
        <v>396.64107790416517</v>
      </c>
      <c r="Z243" s="66">
        <f t="shared" si="932"/>
        <v>541.10471720979308</v>
      </c>
      <c r="AA243" s="66">
        <f t="shared" si="932"/>
        <v>528.82571996174613</v>
      </c>
      <c r="AB243" s="66">
        <f t="shared" si="932"/>
        <v>545.6302109251634</v>
      </c>
      <c r="AC243" s="66">
        <f t="shared" si="932"/>
        <v>574.2871323513989</v>
      </c>
      <c r="AD243" s="66">
        <f t="shared" si="932"/>
        <v>574.88580968412714</v>
      </c>
      <c r="AE243" s="66">
        <f t="shared" si="932"/>
        <v>594.41927813932807</v>
      </c>
      <c r="AF243" s="66">
        <f t="shared" si="932"/>
        <v>561.84004092931229</v>
      </c>
      <c r="AG243" s="66">
        <f t="shared" si="932"/>
        <v>571.18330035367217</v>
      </c>
      <c r="AH243" s="66">
        <f t="shared" si="932"/>
        <v>569.08311946982042</v>
      </c>
      <c r="AI243" s="66">
        <f t="shared" si="932"/>
        <v>540.67291766698179</v>
      </c>
      <c r="AJ243" s="66">
        <f t="shared" si="932"/>
        <v>487.97448456276652</v>
      </c>
      <c r="AK243" s="66">
        <f t="shared" si="932"/>
        <v>445.2155515153658</v>
      </c>
      <c r="AL243" s="66">
        <f t="shared" si="932"/>
        <v>0</v>
      </c>
      <c r="AN243" s="66">
        <f>MTN!AN78</f>
        <v>0</v>
      </c>
      <c r="AO243" s="66">
        <f>MTN!AO78</f>
        <v>0</v>
      </c>
      <c r="AP243" s="66">
        <f>MTN!AP78</f>
        <v>145.33256710102248</v>
      </c>
      <c r="AQ243" s="66">
        <f>MTN!AQ78</f>
        <v>533.05692081651421</v>
      </c>
      <c r="AS243" s="66">
        <f>MTN!AS78</f>
        <v>647.77448259670234</v>
      </c>
      <c r="AT243" s="66">
        <f>MTN!AT78</f>
        <v>708.34505943664999</v>
      </c>
      <c r="AU243" s="66">
        <f>MTN!AU78</f>
        <v>728.57404510153765</v>
      </c>
      <c r="AV243" s="66">
        <f>MTN!AV78</f>
        <v>411.70161945314067</v>
      </c>
      <c r="AX243" s="66">
        <f>MTN!AX78</f>
        <v>169.59737197938418</v>
      </c>
      <c r="AY243" s="66">
        <f>MTN!AY78</f>
        <v>624.09880164700769</v>
      </c>
    </row>
    <row r="245" spans="1:51" ht="15.75" x14ac:dyDescent="0.25">
      <c r="A245" s="45"/>
      <c r="B245" s="64" t="s">
        <v>37</v>
      </c>
      <c r="C245" s="65">
        <f>IF(ISERROR((C21)/C13),0,(C21)/C13)</f>
        <v>0</v>
      </c>
      <c r="D245" s="65">
        <f t="shared" ref="D245:AN245" si="933">IF(ISERROR((D21)/D13),0,(D21)/D13)</f>
        <v>0</v>
      </c>
      <c r="E245" s="65">
        <f t="shared" si="933"/>
        <v>0</v>
      </c>
      <c r="F245" s="65">
        <f t="shared" si="933"/>
        <v>0</v>
      </c>
      <c r="G245" s="65">
        <f t="shared" si="933"/>
        <v>0</v>
      </c>
      <c r="H245" s="65">
        <f t="shared" si="933"/>
        <v>0</v>
      </c>
      <c r="I245" s="65">
        <f t="shared" si="933"/>
        <v>0</v>
      </c>
      <c r="J245" s="65">
        <f t="shared" si="933"/>
        <v>0</v>
      </c>
      <c r="K245" s="65">
        <f t="shared" si="933"/>
        <v>0</v>
      </c>
      <c r="L245" s="65">
        <f t="shared" si="933"/>
        <v>0</v>
      </c>
      <c r="M245" s="65">
        <f t="shared" si="933"/>
        <v>0</v>
      </c>
      <c r="N245" s="65">
        <f t="shared" si="933"/>
        <v>0</v>
      </c>
      <c r="O245" s="65">
        <f t="shared" si="933"/>
        <v>0</v>
      </c>
      <c r="P245" s="65">
        <f t="shared" si="933"/>
        <v>0</v>
      </c>
      <c r="Q245" s="65">
        <f t="shared" si="933"/>
        <v>0</v>
      </c>
      <c r="R245" s="65">
        <f t="shared" si="933"/>
        <v>0</v>
      </c>
      <c r="S245" s="65">
        <f t="shared" si="933"/>
        <v>0</v>
      </c>
      <c r="T245" s="65">
        <f t="shared" si="933"/>
        <v>0</v>
      </c>
      <c r="U245" s="65">
        <f t="shared" si="933"/>
        <v>0</v>
      </c>
      <c r="V245" s="65">
        <f t="shared" si="933"/>
        <v>0</v>
      </c>
      <c r="W245" s="65">
        <f t="shared" si="933"/>
        <v>13.373713636675189</v>
      </c>
      <c r="X245" s="65">
        <f t="shared" si="933"/>
        <v>14.814032011369687</v>
      </c>
      <c r="Y245" s="65">
        <f t="shared" si="933"/>
        <v>14.952595391856606</v>
      </c>
      <c r="Z245" s="65">
        <f t="shared" si="933"/>
        <v>17.670723160731267</v>
      </c>
      <c r="AA245" s="65">
        <f t="shared" si="933"/>
        <v>18.80305942759097</v>
      </c>
      <c r="AB245" s="65">
        <f t="shared" si="933"/>
        <v>18.212327935143357</v>
      </c>
      <c r="AC245" s="65">
        <f t="shared" si="933"/>
        <v>19.606090454875339</v>
      </c>
      <c r="AD245" s="65">
        <f t="shared" si="933"/>
        <v>19.810539657391818</v>
      </c>
      <c r="AE245" s="65">
        <f t="shared" si="933"/>
        <v>21.008962048671673</v>
      </c>
      <c r="AF245" s="65">
        <f t="shared" si="933"/>
        <v>19.865554138601677</v>
      </c>
      <c r="AG245" s="65">
        <f t="shared" si="933"/>
        <v>19.789761590599653</v>
      </c>
      <c r="AH245" s="65">
        <f t="shared" si="933"/>
        <v>20.613051996484419</v>
      </c>
      <c r="AI245" s="65">
        <f t="shared" si="933"/>
        <v>19.505687317316685</v>
      </c>
      <c r="AJ245" s="65">
        <f t="shared" si="933"/>
        <v>19.41491931530307</v>
      </c>
      <c r="AK245" s="65">
        <f t="shared" si="933"/>
        <v>19.293457214877186</v>
      </c>
      <c r="AL245" s="65">
        <f t="shared" si="933"/>
        <v>0</v>
      </c>
      <c r="AN245" s="65">
        <f t="shared" si="933"/>
        <v>0</v>
      </c>
      <c r="AO245" s="65">
        <f t="shared" ref="AO245:AQ245" si="934">IF(ISERROR((AO21)/AO13),0,(AO21)/AO13)</f>
        <v>0</v>
      </c>
      <c r="AP245" s="65">
        <f t="shared" si="934"/>
        <v>0</v>
      </c>
      <c r="AQ245" s="65">
        <f t="shared" si="934"/>
        <v>41.189866295820629</v>
      </c>
      <c r="AS245" s="65">
        <f t="shared" ref="AS245:AV245" si="935">IF(ISERROR((AS21)/AS13),0,(AS21)/AS13)</f>
        <v>49.879583677681616</v>
      </c>
      <c r="AT245" s="65">
        <f t="shared" si="935"/>
        <v>56.162213696303382</v>
      </c>
      <c r="AU245" s="65">
        <f t="shared" si="935"/>
        <v>57.214113519369072</v>
      </c>
      <c r="AV245" s="65">
        <f t="shared" si="935"/>
        <v>0</v>
      </c>
      <c r="AX245" s="65">
        <f t="shared" ref="AX245:AY245" si="936">IF(ISERROR((AX21)/AX13),0,(AX21)/AX13)</f>
        <v>41.189866295820629</v>
      </c>
      <c r="AY245" s="65">
        <f t="shared" si="936"/>
        <v>0</v>
      </c>
    </row>
    <row r="246" spans="1:51" x14ac:dyDescent="0.25">
      <c r="A246" s="45"/>
      <c r="B246" s="1" t="str">
        <f>B242</f>
        <v>AIRTEL</v>
      </c>
      <c r="C246" s="66">
        <f>IF(ISERROR((C22)/C13),0,(C22)/C13)</f>
        <v>0</v>
      </c>
      <c r="D246" s="66">
        <f t="shared" ref="D246:AL246" si="937">IF(ISERROR((D22)/D13),0,(D22)/D13)</f>
        <v>0</v>
      </c>
      <c r="E246" s="66">
        <f t="shared" si="937"/>
        <v>0</v>
      </c>
      <c r="F246" s="66">
        <f t="shared" si="937"/>
        <v>0</v>
      </c>
      <c r="G246" s="66">
        <f t="shared" si="937"/>
        <v>0</v>
      </c>
      <c r="H246" s="66">
        <f t="shared" si="937"/>
        <v>0</v>
      </c>
      <c r="I246" s="66">
        <f t="shared" si="937"/>
        <v>0</v>
      </c>
      <c r="J246" s="66">
        <f t="shared" si="937"/>
        <v>0</v>
      </c>
      <c r="K246" s="66">
        <f t="shared" si="937"/>
        <v>0</v>
      </c>
      <c r="L246" s="66">
        <f t="shared" si="937"/>
        <v>0</v>
      </c>
      <c r="M246" s="66">
        <f t="shared" si="937"/>
        <v>0</v>
      </c>
      <c r="N246" s="66">
        <f t="shared" si="937"/>
        <v>0</v>
      </c>
      <c r="O246" s="66">
        <f t="shared" si="937"/>
        <v>0</v>
      </c>
      <c r="P246" s="66">
        <f t="shared" si="937"/>
        <v>0</v>
      </c>
      <c r="Q246" s="66">
        <f t="shared" si="937"/>
        <v>0</v>
      </c>
      <c r="R246" s="66">
        <f t="shared" si="937"/>
        <v>0</v>
      </c>
      <c r="S246" s="66">
        <f t="shared" si="937"/>
        <v>0</v>
      </c>
      <c r="T246" s="66">
        <f t="shared" si="937"/>
        <v>0</v>
      </c>
      <c r="U246" s="66">
        <f t="shared" si="937"/>
        <v>0</v>
      </c>
      <c r="V246" s="66">
        <f t="shared" si="937"/>
        <v>0</v>
      </c>
      <c r="W246" s="66">
        <f t="shared" si="937"/>
        <v>1.5356330392608042</v>
      </c>
      <c r="X246" s="66">
        <f t="shared" si="937"/>
        <v>1.4934880940194903</v>
      </c>
      <c r="Y246" s="66">
        <f t="shared" si="937"/>
        <v>1.3662112981330718</v>
      </c>
      <c r="Z246" s="66">
        <f t="shared" si="937"/>
        <v>1.3940637581721211</v>
      </c>
      <c r="AA246" s="66">
        <f t="shared" si="937"/>
        <v>1.282428878897927</v>
      </c>
      <c r="AB246" s="66">
        <f t="shared" si="937"/>
        <v>1.211651038952388</v>
      </c>
      <c r="AC246" s="66">
        <f t="shared" si="937"/>
        <v>1.2923024000201366</v>
      </c>
      <c r="AD246" s="66">
        <f t="shared" si="937"/>
        <v>1.3654888602831963</v>
      </c>
      <c r="AE246" s="66">
        <f t="shared" si="937"/>
        <v>1.5831887243560079</v>
      </c>
      <c r="AF246" s="66">
        <f t="shared" si="937"/>
        <v>1.7143965387007605</v>
      </c>
      <c r="AG246" s="66">
        <f t="shared" si="937"/>
        <v>1.9201837381020981</v>
      </c>
      <c r="AH246" s="66">
        <f t="shared" si="937"/>
        <v>2.1199184050050848</v>
      </c>
      <c r="AI246" s="66">
        <f t="shared" si="937"/>
        <v>2.1676975896048916</v>
      </c>
      <c r="AJ246" s="66">
        <f t="shared" si="937"/>
        <v>2.3094040248544458</v>
      </c>
      <c r="AK246" s="66">
        <f t="shared" si="937"/>
        <v>2.397467216000905</v>
      </c>
      <c r="AL246" s="66">
        <f t="shared" si="937"/>
        <v>0</v>
      </c>
      <c r="AN246" s="66">
        <f>AIRTEL!AN88</f>
        <v>0</v>
      </c>
      <c r="AO246" s="66">
        <f>AIRTEL!AO88</f>
        <v>0</v>
      </c>
      <c r="AP246" s="66">
        <f>AIRTEL!AP88</f>
        <v>2.6354887858215146</v>
      </c>
      <c r="AQ246" s="66">
        <f>AIRTEL!AQ88</f>
        <v>8.9635787341334279</v>
      </c>
      <c r="AS246" s="66">
        <f>AIRTEL!AS88</f>
        <v>8.3334376429047037</v>
      </c>
      <c r="AT246" s="66">
        <f>AIRTEL!AT88</f>
        <v>8.3958281271719528</v>
      </c>
      <c r="AU246" s="66">
        <f>AIRTEL!AU88</f>
        <v>8.9525714088008765</v>
      </c>
      <c r="AV246" s="66">
        <f>AIRTEL!AV88</f>
        <v>6.4212243775720026</v>
      </c>
      <c r="AX246" s="66">
        <f>AIRTEL!AX88</f>
        <v>2.8997668799887357</v>
      </c>
      <c r="AY246" s="66">
        <f>AIRTEL!AY88</f>
        <v>8.0257653891123848</v>
      </c>
    </row>
    <row r="247" spans="1:51" x14ac:dyDescent="0.25">
      <c r="A247" s="45"/>
      <c r="B247" s="1" t="str">
        <f>B243</f>
        <v>MTN</v>
      </c>
      <c r="C247" s="66">
        <f>IF(ISERROR((C23)/C13),0,(C23)/C13)</f>
        <v>0</v>
      </c>
      <c r="D247" s="66">
        <f t="shared" ref="D247:AL247" si="938">IF(ISERROR((D23)/D13),0,(D23)/D13)</f>
        <v>0</v>
      </c>
      <c r="E247" s="66">
        <f t="shared" si="938"/>
        <v>0</v>
      </c>
      <c r="F247" s="66">
        <f t="shared" si="938"/>
        <v>0</v>
      </c>
      <c r="G247" s="66">
        <f t="shared" si="938"/>
        <v>0</v>
      </c>
      <c r="H247" s="66">
        <f t="shared" si="938"/>
        <v>0</v>
      </c>
      <c r="I247" s="66">
        <f t="shared" si="938"/>
        <v>0</v>
      </c>
      <c r="J247" s="66">
        <f t="shared" si="938"/>
        <v>0</v>
      </c>
      <c r="K247" s="66">
        <f t="shared" si="938"/>
        <v>0</v>
      </c>
      <c r="L247" s="66">
        <f t="shared" si="938"/>
        <v>0</v>
      </c>
      <c r="M247" s="66">
        <f t="shared" si="938"/>
        <v>0</v>
      </c>
      <c r="N247" s="66">
        <f t="shared" si="938"/>
        <v>0</v>
      </c>
      <c r="O247" s="66">
        <f t="shared" si="938"/>
        <v>0</v>
      </c>
      <c r="P247" s="66">
        <f t="shared" si="938"/>
        <v>0</v>
      </c>
      <c r="Q247" s="66">
        <f t="shared" si="938"/>
        <v>0</v>
      </c>
      <c r="R247" s="66">
        <f t="shared" si="938"/>
        <v>0</v>
      </c>
      <c r="S247" s="66">
        <f t="shared" si="938"/>
        <v>0</v>
      </c>
      <c r="T247" s="66">
        <f t="shared" si="938"/>
        <v>0</v>
      </c>
      <c r="U247" s="66">
        <f t="shared" si="938"/>
        <v>0</v>
      </c>
      <c r="V247" s="66">
        <f t="shared" si="938"/>
        <v>0</v>
      </c>
      <c r="W247" s="66">
        <f t="shared" si="938"/>
        <v>11.838080597414383</v>
      </c>
      <c r="X247" s="66">
        <f t="shared" si="938"/>
        <v>13.320543917350196</v>
      </c>
      <c r="Y247" s="66">
        <f t="shared" si="938"/>
        <v>13.586384093723536</v>
      </c>
      <c r="Z247" s="66">
        <f t="shared" si="938"/>
        <v>16.276659402559147</v>
      </c>
      <c r="AA247" s="66">
        <f t="shared" si="938"/>
        <v>17.520630548693042</v>
      </c>
      <c r="AB247" s="66">
        <f t="shared" si="938"/>
        <v>17.000676896190967</v>
      </c>
      <c r="AC247" s="66">
        <f t="shared" si="938"/>
        <v>18.313788054855205</v>
      </c>
      <c r="AD247" s="66">
        <f t="shared" si="938"/>
        <v>18.445050797108625</v>
      </c>
      <c r="AE247" s="66">
        <f t="shared" si="938"/>
        <v>19.425773324315667</v>
      </c>
      <c r="AF247" s="66">
        <f t="shared" si="938"/>
        <v>18.15115759990092</v>
      </c>
      <c r="AG247" s="66">
        <f t="shared" si="938"/>
        <v>17.869577852497553</v>
      </c>
      <c r="AH247" s="66">
        <f t="shared" si="938"/>
        <v>18.493133591479335</v>
      </c>
      <c r="AI247" s="66">
        <f t="shared" si="938"/>
        <v>17.337989727711797</v>
      </c>
      <c r="AJ247" s="66">
        <f t="shared" si="938"/>
        <v>17.105515290448622</v>
      </c>
      <c r="AK247" s="66">
        <f t="shared" si="938"/>
        <v>16.895989998876278</v>
      </c>
      <c r="AL247" s="66">
        <f t="shared" si="938"/>
        <v>0</v>
      </c>
      <c r="AN247" s="66">
        <f>MTN!AN88</f>
        <v>0</v>
      </c>
      <c r="AO247" s="66">
        <f>MTN!AO88</f>
        <v>0</v>
      </c>
      <c r="AP247" s="66">
        <f>MTN!AP88</f>
        <v>4.8971817503041306</v>
      </c>
      <c r="AQ247" s="66">
        <f>MTN!AQ88</f>
        <v>17.092929182658764</v>
      </c>
      <c r="AS247" s="66">
        <f>MTN!AS88</f>
        <v>20.757861208377481</v>
      </c>
      <c r="AT247" s="66">
        <f>MTN!AT88</f>
        <v>22.924099671884012</v>
      </c>
      <c r="AU247" s="66">
        <f>MTN!AU88</f>
        <v>23.278944102939693</v>
      </c>
      <c r="AV247" s="66">
        <f>MTN!AV88</f>
        <v>14.999522519048858</v>
      </c>
      <c r="AX247" s="66">
        <f>MTN!AX88</f>
        <v>5.497527733240724</v>
      </c>
      <c r="AY247" s="66">
        <f>MTN!AY88</f>
        <v>20.49010687556251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6"/>
  <sheetViews>
    <sheetView showGridLines="0" zoomScale="80" zoomScaleNormal="80" workbookViewId="0">
      <pane xSplit="2" ySplit="3" topLeftCell="AI14" activePane="bottomRight" state="frozen"/>
      <selection activeCell="AX96" sqref="AX96"/>
      <selection pane="topRight" activeCell="AX96" sqref="AX96"/>
      <selection pane="bottomLeft" activeCell="AX96" sqref="AX96"/>
      <selection pane="bottomRight" activeCell="AP18" sqref="AP18"/>
    </sheetView>
  </sheetViews>
  <sheetFormatPr baseColWidth="10" defaultRowHeight="15" x14ac:dyDescent="0.25"/>
  <cols>
    <col min="1" max="1" width="11.42578125" style="45"/>
    <col min="2" max="2" width="50.42578125" customWidth="1"/>
    <col min="3" max="26" width="20.7109375" customWidth="1"/>
    <col min="27" max="27" width="16.28515625" bestFit="1" customWidth="1"/>
    <col min="28" max="28" width="15.140625" bestFit="1" customWidth="1"/>
    <col min="29" max="35" width="13.85546875" bestFit="1" customWidth="1"/>
    <col min="39" max="39" width="11" customWidth="1"/>
    <col min="42" max="42" width="12.7109375" bestFit="1" customWidth="1"/>
    <col min="43" max="43" width="13.7109375" bestFit="1" customWidth="1"/>
    <col min="45" max="47" width="13.7109375" bestFit="1" customWidth="1"/>
    <col min="50" max="51" width="13.7109375" bestFit="1" customWidth="1"/>
  </cols>
  <sheetData>
    <row r="1" spans="1:51" ht="45" customHeight="1" x14ac:dyDescent="0.25">
      <c r="B1" s="9"/>
    </row>
    <row r="2" spans="1:51" ht="29.25" customHeight="1" x14ac:dyDescent="0.25">
      <c r="B2" s="50" t="s">
        <v>35</v>
      </c>
    </row>
    <row r="3" spans="1:51" s="13" customFormat="1" ht="21.75" thickBot="1" x14ac:dyDescent="0.4">
      <c r="A3" s="20"/>
      <c r="B3" s="52"/>
      <c r="C3" s="53">
        <v>42736</v>
      </c>
      <c r="D3" s="53">
        <v>42767</v>
      </c>
      <c r="E3" s="53">
        <v>42795</v>
      </c>
      <c r="F3" s="53">
        <v>42826</v>
      </c>
      <c r="G3" s="53">
        <v>42856</v>
      </c>
      <c r="H3" s="53">
        <v>42887</v>
      </c>
      <c r="I3" s="53">
        <v>42917</v>
      </c>
      <c r="J3" s="53">
        <v>42948</v>
      </c>
      <c r="K3" s="53">
        <v>42979</v>
      </c>
      <c r="L3" s="53">
        <v>43009</v>
      </c>
      <c r="M3" s="53">
        <v>43040</v>
      </c>
      <c r="N3" s="53">
        <v>43070</v>
      </c>
      <c r="O3" s="53">
        <v>43101</v>
      </c>
      <c r="P3" s="53">
        <v>43132</v>
      </c>
      <c r="Q3" s="53">
        <v>43160</v>
      </c>
      <c r="R3" s="53">
        <v>43191</v>
      </c>
      <c r="S3" s="53">
        <v>43221</v>
      </c>
      <c r="T3" s="53">
        <v>43252</v>
      </c>
      <c r="U3" s="53">
        <v>43282</v>
      </c>
      <c r="V3" s="53">
        <v>43313</v>
      </c>
      <c r="W3" s="53">
        <v>43344</v>
      </c>
      <c r="X3" s="53">
        <v>43374</v>
      </c>
      <c r="Y3" s="53">
        <v>43405</v>
      </c>
      <c r="Z3" s="53">
        <v>43435</v>
      </c>
      <c r="AA3" s="53">
        <v>43466</v>
      </c>
      <c r="AB3" s="53">
        <v>43497</v>
      </c>
      <c r="AC3" s="53">
        <v>43525</v>
      </c>
      <c r="AD3" s="53">
        <v>43556</v>
      </c>
      <c r="AE3" s="53">
        <v>43586</v>
      </c>
      <c r="AF3" s="53">
        <v>43617</v>
      </c>
      <c r="AG3" s="53">
        <v>43647</v>
      </c>
      <c r="AH3" s="53">
        <v>43678</v>
      </c>
      <c r="AI3" s="53">
        <v>43709</v>
      </c>
      <c r="AJ3" s="53">
        <v>43739</v>
      </c>
      <c r="AK3" s="53">
        <v>43770</v>
      </c>
      <c r="AL3" s="53">
        <v>43800</v>
      </c>
      <c r="AN3" s="107" t="s">
        <v>128</v>
      </c>
      <c r="AO3" s="107" t="s">
        <v>129</v>
      </c>
      <c r="AP3" s="107" t="s">
        <v>130</v>
      </c>
      <c r="AQ3" s="107" t="s">
        <v>131</v>
      </c>
      <c r="AR3" s="107"/>
      <c r="AS3" s="107" t="s">
        <v>132</v>
      </c>
      <c r="AT3" s="107" t="s">
        <v>133</v>
      </c>
      <c r="AU3" s="107" t="s">
        <v>134</v>
      </c>
      <c r="AV3" s="107" t="s">
        <v>135</v>
      </c>
      <c r="AW3" s="107"/>
      <c r="AX3" s="107">
        <v>2018</v>
      </c>
      <c r="AY3" s="107">
        <v>2019</v>
      </c>
    </row>
    <row r="4" spans="1:51" s="49" customFormat="1" ht="21" x14ac:dyDescent="0.35">
      <c r="A4" s="54"/>
      <c r="B4" s="51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</row>
    <row r="5" spans="1:51" s="44" customFormat="1" x14ac:dyDescent="0.25">
      <c r="A5" s="76"/>
      <c r="B5" s="67" t="s">
        <v>85</v>
      </c>
      <c r="C5" s="203">
        <v>0</v>
      </c>
      <c r="D5" s="77">
        <v>0</v>
      </c>
      <c r="E5" s="77">
        <v>0</v>
      </c>
      <c r="F5" s="77">
        <v>0</v>
      </c>
      <c r="G5" s="77">
        <v>0</v>
      </c>
      <c r="H5" s="77">
        <v>0</v>
      </c>
      <c r="I5" s="77">
        <v>0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1663.183</v>
      </c>
      <c r="X5" s="77">
        <v>1798.854</v>
      </c>
      <c r="Y5" s="77">
        <v>1922.5650000000001</v>
      </c>
      <c r="Z5" s="77">
        <v>2051.5659999999998</v>
      </c>
      <c r="AA5" s="77">
        <v>2158.9299999999998</v>
      </c>
      <c r="AB5" s="77">
        <v>2256.3580000000002</v>
      </c>
      <c r="AC5" s="77">
        <v>2249.4270000000001</v>
      </c>
      <c r="AD5" s="77">
        <v>2104.654</v>
      </c>
      <c r="AE5" s="77">
        <v>2220.0419999999999</v>
      </c>
      <c r="AF5" s="77">
        <v>2344.23</v>
      </c>
      <c r="AG5" s="77">
        <v>2484.011</v>
      </c>
      <c r="AH5" s="77">
        <v>2588.4670000000001</v>
      </c>
      <c r="AI5" s="77">
        <v>2702.45</v>
      </c>
      <c r="AJ5" s="77">
        <v>2810.1729999999998</v>
      </c>
      <c r="AK5" s="77">
        <v>2923.654</v>
      </c>
      <c r="AL5" s="77">
        <v>0</v>
      </c>
      <c r="AN5" s="96">
        <f>Q5</f>
        <v>0</v>
      </c>
      <c r="AO5" s="96">
        <f t="shared" ref="AO5" si="0">R5</f>
        <v>0</v>
      </c>
      <c r="AP5" s="96">
        <f>W5</f>
        <v>1663.183</v>
      </c>
      <c r="AQ5" s="96">
        <f>Z5</f>
        <v>2051.5659999999998</v>
      </c>
      <c r="AS5" s="98">
        <f>AC5</f>
        <v>2249.4270000000001</v>
      </c>
      <c r="AT5" s="98">
        <f>AF5</f>
        <v>2344.23</v>
      </c>
      <c r="AU5" s="98">
        <f>AI5</f>
        <v>2702.45</v>
      </c>
      <c r="AV5" s="98">
        <f>AL5</f>
        <v>0</v>
      </c>
      <c r="AX5" s="98">
        <f>AQ5</f>
        <v>2051.5659999999998</v>
      </c>
      <c r="AY5" s="98">
        <f>AV5</f>
        <v>0</v>
      </c>
    </row>
    <row r="6" spans="1:51" x14ac:dyDescent="0.25">
      <c r="B6" s="55" t="s">
        <v>15</v>
      </c>
      <c r="C6" s="12"/>
      <c r="D6" s="57">
        <f t="shared" ref="D6:AL6" si="1">IF(ISERROR(D5/C5-1),0,D5/C5-1)</f>
        <v>0</v>
      </c>
      <c r="E6" s="57">
        <f t="shared" si="1"/>
        <v>0</v>
      </c>
      <c r="F6" s="57">
        <f t="shared" si="1"/>
        <v>0</v>
      </c>
      <c r="G6" s="57">
        <f t="shared" si="1"/>
        <v>0</v>
      </c>
      <c r="H6" s="57">
        <f t="shared" si="1"/>
        <v>0</v>
      </c>
      <c r="I6" s="57">
        <f t="shared" si="1"/>
        <v>0</v>
      </c>
      <c r="J6" s="57">
        <f t="shared" si="1"/>
        <v>0</v>
      </c>
      <c r="K6" s="57">
        <f t="shared" si="1"/>
        <v>0</v>
      </c>
      <c r="L6" s="57">
        <f t="shared" si="1"/>
        <v>0</v>
      </c>
      <c r="M6" s="57">
        <f t="shared" si="1"/>
        <v>0</v>
      </c>
      <c r="N6" s="57">
        <f t="shared" si="1"/>
        <v>0</v>
      </c>
      <c r="O6" s="57">
        <f t="shared" si="1"/>
        <v>0</v>
      </c>
      <c r="P6" s="57">
        <f t="shared" si="1"/>
        <v>0</v>
      </c>
      <c r="Q6" s="57">
        <f t="shared" si="1"/>
        <v>0</v>
      </c>
      <c r="R6" s="57">
        <f t="shared" si="1"/>
        <v>0</v>
      </c>
      <c r="S6" s="57">
        <f t="shared" si="1"/>
        <v>0</v>
      </c>
      <c r="T6" s="57">
        <f t="shared" si="1"/>
        <v>0</v>
      </c>
      <c r="U6" s="57">
        <f t="shared" si="1"/>
        <v>0</v>
      </c>
      <c r="V6" s="57">
        <f t="shared" si="1"/>
        <v>0</v>
      </c>
      <c r="W6" s="57">
        <f t="shared" si="1"/>
        <v>0</v>
      </c>
      <c r="X6" s="57">
        <f t="shared" si="1"/>
        <v>8.1573104102194538E-2</v>
      </c>
      <c r="Y6" s="57">
        <f t="shared" si="1"/>
        <v>6.8772118248618286E-2</v>
      </c>
      <c r="Z6" s="57">
        <f t="shared" si="1"/>
        <v>6.7098381589178802E-2</v>
      </c>
      <c r="AA6" s="57">
        <f t="shared" si="1"/>
        <v>5.233270584519345E-2</v>
      </c>
      <c r="AB6" s="57">
        <f t="shared" si="1"/>
        <v>4.5127910585336384E-2</v>
      </c>
      <c r="AC6" s="57">
        <f t="shared" si="1"/>
        <v>-3.0717643210873558E-3</v>
      </c>
      <c r="AD6" s="57">
        <f t="shared" si="1"/>
        <v>-6.435994588844185E-2</v>
      </c>
      <c r="AE6" s="57">
        <f t="shared" si="1"/>
        <v>5.4825163661105236E-2</v>
      </c>
      <c r="AF6" s="57">
        <f t="shared" si="1"/>
        <v>5.5939482226011972E-2</v>
      </c>
      <c r="AG6" s="57">
        <f t="shared" si="1"/>
        <v>5.9627681584144776E-2</v>
      </c>
      <c r="AH6" s="57">
        <f t="shared" si="1"/>
        <v>4.2051343572955258E-2</v>
      </c>
      <c r="AI6" s="57">
        <f t="shared" si="1"/>
        <v>4.403494423533294E-2</v>
      </c>
      <c r="AJ6" s="57">
        <f t="shared" si="1"/>
        <v>3.9861237025661911E-2</v>
      </c>
      <c r="AK6" s="57">
        <f t="shared" si="1"/>
        <v>4.0382211344283769E-2</v>
      </c>
      <c r="AL6" s="57">
        <f t="shared" si="1"/>
        <v>-1</v>
      </c>
    </row>
    <row r="7" spans="1:51" x14ac:dyDescent="0.25">
      <c r="B7" s="5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51" s="44" customFormat="1" x14ac:dyDescent="0.25">
      <c r="A8" s="76"/>
      <c r="B8" s="67" t="s">
        <v>86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493.75799999999998</v>
      </c>
      <c r="X8" s="77">
        <v>559.49300000000005</v>
      </c>
      <c r="Y8" s="77">
        <v>642.42499999999995</v>
      </c>
      <c r="Z8" s="77">
        <v>780.14200000000005</v>
      </c>
      <c r="AA8" s="77">
        <v>791.73699999999997</v>
      </c>
      <c r="AB8" s="77">
        <v>867.87199999999996</v>
      </c>
      <c r="AC8" s="77">
        <v>1006.2329999999999</v>
      </c>
      <c r="AD8" s="77">
        <v>1054.895</v>
      </c>
      <c r="AE8" s="77">
        <v>1100.0650000000001</v>
      </c>
      <c r="AF8" s="77">
        <v>1165.42</v>
      </c>
      <c r="AG8" s="77">
        <v>1262.8340000000001</v>
      </c>
      <c r="AH8" s="77">
        <v>1244.1289999999999</v>
      </c>
      <c r="AI8" s="77">
        <v>1319.367</v>
      </c>
      <c r="AJ8" s="77">
        <v>1327.13</v>
      </c>
      <c r="AK8" s="77">
        <v>1347.453</v>
      </c>
      <c r="AL8" s="77">
        <v>0</v>
      </c>
      <c r="AN8" s="96">
        <f>Q8</f>
        <v>0</v>
      </c>
      <c r="AO8" s="96">
        <f>T8</f>
        <v>0</v>
      </c>
      <c r="AP8" s="96">
        <f>W8</f>
        <v>493.75799999999998</v>
      </c>
      <c r="AQ8" s="96">
        <f>Z8</f>
        <v>780.14200000000005</v>
      </c>
      <c r="AS8" s="96">
        <f>AC8</f>
        <v>1006.2329999999999</v>
      </c>
      <c r="AT8" s="96">
        <f>AF8</f>
        <v>1165.42</v>
      </c>
      <c r="AU8" s="96">
        <f>AI8</f>
        <v>1319.367</v>
      </c>
      <c r="AV8" s="96">
        <f>AL8</f>
        <v>0</v>
      </c>
      <c r="AX8" s="96">
        <f>AQ8</f>
        <v>780.14200000000005</v>
      </c>
      <c r="AY8" s="96">
        <f>AV8</f>
        <v>0</v>
      </c>
    </row>
    <row r="9" spans="1:51" x14ac:dyDescent="0.25">
      <c r="B9" s="55" t="s">
        <v>15</v>
      </c>
      <c r="C9" s="12"/>
      <c r="D9" s="57">
        <f t="shared" ref="D9:AL9" si="2">IF(ISERROR(D8/C8-1),0,D8/C8-1)</f>
        <v>0</v>
      </c>
      <c r="E9" s="57">
        <f t="shared" si="2"/>
        <v>0</v>
      </c>
      <c r="F9" s="57">
        <f t="shared" si="2"/>
        <v>0</v>
      </c>
      <c r="G9" s="57">
        <f t="shared" si="2"/>
        <v>0</v>
      </c>
      <c r="H9" s="57">
        <f t="shared" si="2"/>
        <v>0</v>
      </c>
      <c r="I9" s="57">
        <f t="shared" si="2"/>
        <v>0</v>
      </c>
      <c r="J9" s="57">
        <f t="shared" si="2"/>
        <v>0</v>
      </c>
      <c r="K9" s="57">
        <f t="shared" si="2"/>
        <v>0</v>
      </c>
      <c r="L9" s="57">
        <f t="shared" si="2"/>
        <v>0</v>
      </c>
      <c r="M9" s="57">
        <f t="shared" si="2"/>
        <v>0</v>
      </c>
      <c r="N9" s="57">
        <f t="shared" si="2"/>
        <v>0</v>
      </c>
      <c r="O9" s="57">
        <f t="shared" si="2"/>
        <v>0</v>
      </c>
      <c r="P9" s="57">
        <f t="shared" si="2"/>
        <v>0</v>
      </c>
      <c r="Q9" s="57">
        <f t="shared" si="2"/>
        <v>0</v>
      </c>
      <c r="R9" s="57">
        <f t="shared" si="2"/>
        <v>0</v>
      </c>
      <c r="S9" s="57">
        <f t="shared" si="2"/>
        <v>0</v>
      </c>
      <c r="T9" s="57">
        <f t="shared" si="2"/>
        <v>0</v>
      </c>
      <c r="U9" s="57">
        <f t="shared" si="2"/>
        <v>0</v>
      </c>
      <c r="V9" s="57">
        <f t="shared" si="2"/>
        <v>0</v>
      </c>
      <c r="W9" s="57">
        <f t="shared" si="2"/>
        <v>0</v>
      </c>
      <c r="X9" s="57">
        <f t="shared" si="2"/>
        <v>0.1331320201394206</v>
      </c>
      <c r="Y9" s="57">
        <f t="shared" si="2"/>
        <v>0.14822705556637872</v>
      </c>
      <c r="Z9" s="57">
        <f t="shared" si="2"/>
        <v>0.21437054909133368</v>
      </c>
      <c r="AA9" s="57">
        <f t="shared" si="2"/>
        <v>1.4862678845645849E-2</v>
      </c>
      <c r="AB9" s="57">
        <f t="shared" si="2"/>
        <v>9.6161983082766023E-2</v>
      </c>
      <c r="AC9" s="57">
        <f t="shared" si="2"/>
        <v>0.15942558349618374</v>
      </c>
      <c r="AD9" s="57">
        <f t="shared" si="2"/>
        <v>4.8360568576065521E-2</v>
      </c>
      <c r="AE9" s="57">
        <f t="shared" si="2"/>
        <v>4.281942752596235E-2</v>
      </c>
      <c r="AF9" s="57">
        <f t="shared" si="2"/>
        <v>5.9410125765295696E-2</v>
      </c>
      <c r="AG9" s="57">
        <f t="shared" si="2"/>
        <v>8.358703300097825E-2</v>
      </c>
      <c r="AH9" s="57">
        <f t="shared" si="2"/>
        <v>-1.4811923023928864E-2</v>
      </c>
      <c r="AI9" s="57">
        <f t="shared" si="2"/>
        <v>6.0474436332566883E-2</v>
      </c>
      <c r="AJ9" s="57">
        <f t="shared" si="2"/>
        <v>5.8838821950224496E-3</v>
      </c>
      <c r="AK9" s="57">
        <f t="shared" si="2"/>
        <v>1.5313496040327612E-2</v>
      </c>
      <c r="AL9" s="57">
        <f t="shared" si="2"/>
        <v>-1</v>
      </c>
    </row>
    <row r="10" spans="1:51" x14ac:dyDescent="0.25">
      <c r="B10" s="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51" s="79" customFormat="1" x14ac:dyDescent="0.25">
      <c r="A11" s="76"/>
      <c r="B11" s="78" t="s">
        <v>16</v>
      </c>
      <c r="C11" s="36">
        <f>SUM(C14:C21)</f>
        <v>0</v>
      </c>
      <c r="D11" s="36">
        <f t="shared" ref="D11:AL11" si="3">SUM(D14:D21)</f>
        <v>0</v>
      </c>
      <c r="E11" s="36">
        <f t="shared" si="3"/>
        <v>0</v>
      </c>
      <c r="F11" s="36">
        <f t="shared" si="3"/>
        <v>0</v>
      </c>
      <c r="G11" s="36">
        <f t="shared" si="3"/>
        <v>0</v>
      </c>
      <c r="H11" s="36">
        <f t="shared" si="3"/>
        <v>0</v>
      </c>
      <c r="I11" s="36">
        <f t="shared" si="3"/>
        <v>0</v>
      </c>
      <c r="J11" s="36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6">
        <f t="shared" si="3"/>
        <v>0</v>
      </c>
      <c r="W11" s="36">
        <f t="shared" si="3"/>
        <v>7254.0680000000011</v>
      </c>
      <c r="X11" s="36">
        <f t="shared" si="3"/>
        <v>8979.0190000000002</v>
      </c>
      <c r="Y11" s="36">
        <f t="shared" si="3"/>
        <v>10411.776</v>
      </c>
      <c r="Z11" s="36">
        <f t="shared" si="3"/>
        <v>14840.879000000001</v>
      </c>
      <c r="AA11" s="36">
        <f t="shared" si="3"/>
        <v>16297.235000000001</v>
      </c>
      <c r="AB11" s="36">
        <f t="shared" si="3"/>
        <v>17354.903000000002</v>
      </c>
      <c r="AC11" s="36">
        <f t="shared" si="3"/>
        <v>21827.562999999998</v>
      </c>
      <c r="AD11" s="36">
        <f t="shared" si="3"/>
        <v>23284.571</v>
      </c>
      <c r="AE11" s="36">
        <f t="shared" si="3"/>
        <v>26194.955999999998</v>
      </c>
      <c r="AF11" s="36">
        <f t="shared" si="3"/>
        <v>26673.235000000001</v>
      </c>
      <c r="AG11" s="36">
        <f t="shared" si="3"/>
        <v>28900.504000000001</v>
      </c>
      <c r="AH11" s="36">
        <f t="shared" si="3"/>
        <v>30025.988000000001</v>
      </c>
      <c r="AI11" s="36">
        <f t="shared" si="3"/>
        <v>30104.332999999999</v>
      </c>
      <c r="AJ11" s="36">
        <f t="shared" si="3"/>
        <v>30101.019999999997</v>
      </c>
      <c r="AK11" s="36">
        <f t="shared" si="3"/>
        <v>30071.483</v>
      </c>
      <c r="AL11" s="36">
        <f t="shared" si="3"/>
        <v>0</v>
      </c>
      <c r="AN11" s="36">
        <f>SUM(O11:Q11)</f>
        <v>0</v>
      </c>
      <c r="AO11" s="36">
        <f>SUM(R11:T11)</f>
        <v>0</v>
      </c>
      <c r="AP11" s="36">
        <f>SUM(U11:V11)</f>
        <v>0</v>
      </c>
      <c r="AQ11" s="36">
        <f>SUM(X11:Z11)</f>
        <v>34231.673999999999</v>
      </c>
      <c r="AS11" s="36">
        <f>SUM(AA11:AC11)</f>
        <v>55479.701000000001</v>
      </c>
      <c r="AT11" s="36">
        <f>SUM(AD11:AF11)</f>
        <v>76152.762000000002</v>
      </c>
      <c r="AU11" s="36">
        <f>SUM(AG11:AI11)</f>
        <v>89030.824999999997</v>
      </c>
      <c r="AV11" s="36">
        <f>SUM(AJ11:AL11)</f>
        <v>60172.502999999997</v>
      </c>
      <c r="AX11" s="36">
        <f>SUM(AN11:AQ11)</f>
        <v>34231.673999999999</v>
      </c>
      <c r="AY11" s="36">
        <f>SUM(AS11:AV11)</f>
        <v>280835.79099999997</v>
      </c>
    </row>
    <row r="12" spans="1:51" x14ac:dyDescent="0.25">
      <c r="B12" s="55" t="s">
        <v>15</v>
      </c>
      <c r="C12" s="12"/>
      <c r="D12" s="57">
        <f t="shared" ref="D12:AL12" si="4">IF(ISERROR(D11/C11-1),0,D11/C11-1)</f>
        <v>0</v>
      </c>
      <c r="E12" s="57">
        <f t="shared" si="4"/>
        <v>0</v>
      </c>
      <c r="F12" s="57">
        <f t="shared" si="4"/>
        <v>0</v>
      </c>
      <c r="G12" s="57">
        <f t="shared" si="4"/>
        <v>0</v>
      </c>
      <c r="H12" s="57">
        <f t="shared" si="4"/>
        <v>0</v>
      </c>
      <c r="I12" s="57">
        <f t="shared" si="4"/>
        <v>0</v>
      </c>
      <c r="J12" s="57">
        <f t="shared" si="4"/>
        <v>0</v>
      </c>
      <c r="K12" s="57">
        <f t="shared" si="4"/>
        <v>0</v>
      </c>
      <c r="L12" s="57">
        <f t="shared" si="4"/>
        <v>0</v>
      </c>
      <c r="M12" s="57">
        <f t="shared" si="4"/>
        <v>0</v>
      </c>
      <c r="N12" s="57">
        <f t="shared" si="4"/>
        <v>0</v>
      </c>
      <c r="O12" s="57">
        <f t="shared" si="4"/>
        <v>0</v>
      </c>
      <c r="P12" s="57">
        <f t="shared" si="4"/>
        <v>0</v>
      </c>
      <c r="Q12" s="57">
        <f t="shared" si="4"/>
        <v>0</v>
      </c>
      <c r="R12" s="57">
        <f t="shared" si="4"/>
        <v>0</v>
      </c>
      <c r="S12" s="57">
        <f t="shared" si="4"/>
        <v>0</v>
      </c>
      <c r="T12" s="57">
        <f t="shared" si="4"/>
        <v>0</v>
      </c>
      <c r="U12" s="57">
        <f t="shared" si="4"/>
        <v>0</v>
      </c>
      <c r="V12" s="57">
        <f t="shared" si="4"/>
        <v>0</v>
      </c>
      <c r="W12" s="57">
        <f t="shared" si="4"/>
        <v>0</v>
      </c>
      <c r="X12" s="57">
        <f t="shared" si="4"/>
        <v>0.23779085059583105</v>
      </c>
      <c r="Y12" s="57">
        <f t="shared" si="4"/>
        <v>0.15956720884542053</v>
      </c>
      <c r="Z12" s="57">
        <f t="shared" si="4"/>
        <v>0.42539361200240977</v>
      </c>
      <c r="AA12" s="57">
        <f t="shared" si="4"/>
        <v>9.8131384266390231E-2</v>
      </c>
      <c r="AB12" s="57">
        <f t="shared" si="4"/>
        <v>6.4898616237662576E-2</v>
      </c>
      <c r="AC12" s="57">
        <f t="shared" si="4"/>
        <v>0.25771737243359971</v>
      </c>
      <c r="AD12" s="57">
        <f t="shared" si="4"/>
        <v>6.6750832422291184E-2</v>
      </c>
      <c r="AE12" s="57">
        <f t="shared" si="4"/>
        <v>0.1249919957726513</v>
      </c>
      <c r="AF12" s="57">
        <f t="shared" si="4"/>
        <v>1.8258438762027485E-2</v>
      </c>
      <c r="AG12" s="57">
        <f t="shared" si="4"/>
        <v>8.3502019908721303E-2</v>
      </c>
      <c r="AH12" s="57">
        <f t="shared" si="4"/>
        <v>3.8943403893579198E-2</v>
      </c>
      <c r="AI12" s="57">
        <f t="shared" si="4"/>
        <v>2.6092397026202807E-3</v>
      </c>
      <c r="AJ12" s="57">
        <f t="shared" si="4"/>
        <v>-1.1005060301461089E-4</v>
      </c>
      <c r="AK12" s="57">
        <f t="shared" si="4"/>
        <v>-9.8126242898066707E-4</v>
      </c>
      <c r="AL12" s="57">
        <f t="shared" si="4"/>
        <v>-1</v>
      </c>
    </row>
    <row r="13" spans="1:51" ht="15.75" thickBot="1" x14ac:dyDescent="0.3">
      <c r="B13" s="55"/>
      <c r="C13" s="12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51" ht="16.5" thickTop="1" thickBot="1" x14ac:dyDescent="0.3">
      <c r="B14" s="10" t="s">
        <v>95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1106.0340000000001</v>
      </c>
      <c r="X14" s="58">
        <v>1378.72</v>
      </c>
      <c r="Y14" s="58">
        <v>1602.5730000000001</v>
      </c>
      <c r="Z14" s="58">
        <v>2293.5970000000002</v>
      </c>
      <c r="AA14" s="58">
        <v>2356.6889999999999</v>
      </c>
      <c r="AB14" s="58">
        <v>2659.0360000000001</v>
      </c>
      <c r="AC14" s="58">
        <v>3374.6469999999999</v>
      </c>
      <c r="AD14" s="58">
        <v>3709.5720000000001</v>
      </c>
      <c r="AE14" s="58">
        <v>4139.183</v>
      </c>
      <c r="AF14" s="58">
        <v>4248.8339999999998</v>
      </c>
      <c r="AG14" s="58">
        <v>4827.8180000000002</v>
      </c>
      <c r="AH14" s="58">
        <v>4767.308</v>
      </c>
      <c r="AI14" s="58">
        <v>4812.9849999999997</v>
      </c>
      <c r="AJ14" s="58">
        <v>4719.7479999999996</v>
      </c>
      <c r="AK14" s="58">
        <v>4691.7879999999996</v>
      </c>
      <c r="AL14" s="58">
        <v>0</v>
      </c>
      <c r="AN14" s="102">
        <f>SUM(O14:Q14)</f>
        <v>0</v>
      </c>
      <c r="AO14" s="102">
        <f>SUM(R14:T14)</f>
        <v>0</v>
      </c>
      <c r="AP14" s="102">
        <f t="shared" ref="AP14" si="5">SUM(U14:W14)</f>
        <v>1106.0340000000001</v>
      </c>
      <c r="AQ14" s="102">
        <f>SUM(X14:Z14)</f>
        <v>5274.89</v>
      </c>
      <c r="AR14" s="103"/>
      <c r="AS14" s="102">
        <f>SUM(AA14:AC14)</f>
        <v>8390.3719999999994</v>
      </c>
      <c r="AT14" s="102">
        <f>SUM(AD14:AF14)</f>
        <v>12097.589</v>
      </c>
      <c r="AU14" s="102">
        <f>SUM(AG14:AI14)</f>
        <v>14408.111000000001</v>
      </c>
      <c r="AV14" s="102">
        <f>SUM(AJ14:AL14)</f>
        <v>9411.5360000000001</v>
      </c>
      <c r="AW14" s="103"/>
      <c r="AX14" s="102">
        <f>SUM(AN14:AQ14)</f>
        <v>6380.9240000000009</v>
      </c>
      <c r="AY14" s="102">
        <f>SUM(AS14:AV14)</f>
        <v>44307.608</v>
      </c>
    </row>
    <row r="15" spans="1:51" ht="16.5" thickTop="1" thickBot="1" x14ac:dyDescent="0.3">
      <c r="B15" s="10" t="s">
        <v>96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812.65099999999995</v>
      </c>
      <c r="X15" s="58">
        <v>1100.6300000000001</v>
      </c>
      <c r="Y15" s="58">
        <v>1379.336</v>
      </c>
      <c r="Z15" s="58">
        <v>2028.4390000000001</v>
      </c>
      <c r="AA15" s="58">
        <v>2338.0529999999999</v>
      </c>
      <c r="AB15" s="58">
        <v>2640.8939999999998</v>
      </c>
      <c r="AC15" s="58">
        <v>3397.0630000000001</v>
      </c>
      <c r="AD15" s="58">
        <v>3777.6909999999998</v>
      </c>
      <c r="AE15" s="58">
        <v>4269.5659999999998</v>
      </c>
      <c r="AF15" s="58">
        <v>4403.2569999999996</v>
      </c>
      <c r="AG15" s="58">
        <v>4920.9449999999997</v>
      </c>
      <c r="AH15" s="58">
        <v>4890.4459999999999</v>
      </c>
      <c r="AI15" s="58">
        <v>4967.1629999999996</v>
      </c>
      <c r="AJ15" s="58">
        <v>4801.3050000000003</v>
      </c>
      <c r="AK15" s="58">
        <v>4660.7790000000005</v>
      </c>
      <c r="AL15" s="58">
        <v>0</v>
      </c>
      <c r="AN15" s="102">
        <f t="shared" ref="AN15:AN21" si="6">SUM(O15:Q15)</f>
        <v>0</v>
      </c>
      <c r="AO15" s="102">
        <f t="shared" ref="AO15:AO21" si="7">SUM(R15:T15)</f>
        <v>0</v>
      </c>
      <c r="AP15" s="102">
        <f t="shared" ref="AP15:AP21" si="8">SUM(U15:W15)</f>
        <v>812.65099999999995</v>
      </c>
      <c r="AQ15" s="102">
        <f t="shared" ref="AQ15:AQ21" si="9">SUM(X15:Z15)</f>
        <v>4508.4050000000007</v>
      </c>
      <c r="AR15" s="103"/>
      <c r="AS15" s="102">
        <f t="shared" ref="AS15:AS21" si="10">SUM(AA15:AC15)</f>
        <v>8376.01</v>
      </c>
      <c r="AT15" s="102">
        <f t="shared" ref="AT15:AT21" si="11">SUM(AD15:AF15)</f>
        <v>12450.513999999999</v>
      </c>
      <c r="AU15" s="102">
        <f t="shared" ref="AU15:AU21" si="12">SUM(AG15:AI15)</f>
        <v>14778.554</v>
      </c>
      <c r="AV15" s="102">
        <f t="shared" ref="AV15:AV21" si="13">SUM(AJ15:AL15)</f>
        <v>9462.0840000000007</v>
      </c>
      <c r="AW15" s="103"/>
      <c r="AX15" s="102">
        <f t="shared" ref="AX15:AX21" si="14">SUM(AN15:AQ15)</f>
        <v>5321.0560000000005</v>
      </c>
      <c r="AY15" s="102">
        <f t="shared" ref="AY15:AY21" si="15">SUM(AS15:AV15)</f>
        <v>45067.161999999997</v>
      </c>
    </row>
    <row r="16" spans="1:51" ht="16.5" thickTop="1" thickBot="1" x14ac:dyDescent="0.3">
      <c r="B16" s="11" t="s">
        <v>97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304.87700000000001</v>
      </c>
      <c r="X16" s="58">
        <v>410.05499999999995</v>
      </c>
      <c r="Y16" s="58">
        <v>496.69499999999999</v>
      </c>
      <c r="Z16" s="58">
        <v>810.92100000000005</v>
      </c>
      <c r="AA16" s="58">
        <v>889.428</v>
      </c>
      <c r="AB16" s="58">
        <v>1059.0229999999999</v>
      </c>
      <c r="AC16" s="58">
        <v>1356.0129999999999</v>
      </c>
      <c r="AD16" s="58">
        <v>1485.6030000000001</v>
      </c>
      <c r="AE16" s="58">
        <v>1694.327</v>
      </c>
      <c r="AF16" s="58">
        <v>1743.5260000000001</v>
      </c>
      <c r="AG16" s="58">
        <v>1974.2670000000001</v>
      </c>
      <c r="AH16" s="58">
        <v>2014.3920000000001</v>
      </c>
      <c r="AI16" s="58">
        <v>2039.4860000000001</v>
      </c>
      <c r="AJ16" s="58">
        <v>1850.1369999999999</v>
      </c>
      <c r="AK16" s="58">
        <v>1786.384</v>
      </c>
      <c r="AL16" s="58">
        <v>0</v>
      </c>
      <c r="AN16" s="102">
        <f t="shared" si="6"/>
        <v>0</v>
      </c>
      <c r="AO16" s="102">
        <f t="shared" si="7"/>
        <v>0</v>
      </c>
      <c r="AP16" s="102">
        <f t="shared" si="8"/>
        <v>304.87700000000001</v>
      </c>
      <c r="AQ16" s="102">
        <f t="shared" si="9"/>
        <v>1717.671</v>
      </c>
      <c r="AR16" s="103"/>
      <c r="AS16" s="102">
        <f t="shared" si="10"/>
        <v>3304.4639999999999</v>
      </c>
      <c r="AT16" s="102">
        <f t="shared" si="11"/>
        <v>4923.4560000000001</v>
      </c>
      <c r="AU16" s="102">
        <f t="shared" si="12"/>
        <v>6028.1450000000004</v>
      </c>
      <c r="AV16" s="102">
        <f t="shared" si="13"/>
        <v>3636.5209999999997</v>
      </c>
      <c r="AW16" s="103"/>
      <c r="AX16" s="102">
        <f t="shared" si="14"/>
        <v>2022.548</v>
      </c>
      <c r="AY16" s="102">
        <f t="shared" si="15"/>
        <v>17892.585999999999</v>
      </c>
    </row>
    <row r="17" spans="2:51" ht="16.5" thickTop="1" thickBot="1" x14ac:dyDescent="0.3">
      <c r="B17" s="18" t="s">
        <v>98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N17" s="102">
        <f t="shared" si="6"/>
        <v>0</v>
      </c>
      <c r="AO17" s="102">
        <f t="shared" si="7"/>
        <v>0</v>
      </c>
      <c r="AP17" s="102">
        <f t="shared" si="8"/>
        <v>0</v>
      </c>
      <c r="AQ17" s="102">
        <f t="shared" si="9"/>
        <v>0</v>
      </c>
      <c r="AR17" s="103"/>
      <c r="AS17" s="102">
        <f t="shared" si="10"/>
        <v>0</v>
      </c>
      <c r="AT17" s="102">
        <f t="shared" si="11"/>
        <v>0</v>
      </c>
      <c r="AU17" s="102">
        <f t="shared" si="12"/>
        <v>0</v>
      </c>
      <c r="AV17" s="102">
        <f t="shared" si="13"/>
        <v>0</v>
      </c>
      <c r="AW17" s="103"/>
      <c r="AX17" s="102">
        <f t="shared" si="14"/>
        <v>0</v>
      </c>
      <c r="AY17" s="102">
        <f t="shared" si="15"/>
        <v>0</v>
      </c>
    </row>
    <row r="18" spans="2:51" ht="16.5" thickTop="1" thickBot="1" x14ac:dyDescent="0.3">
      <c r="B18" s="18" t="s">
        <v>99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2515.3870000000002</v>
      </c>
      <c r="X18" s="58">
        <v>3044.9960000000001</v>
      </c>
      <c r="Y18" s="58">
        <v>3466.7979999999998</v>
      </c>
      <c r="Z18" s="58">
        <v>4854.1769999999997</v>
      </c>
      <c r="AA18" s="58">
        <v>5357.0330000000004</v>
      </c>
      <c r="AB18" s="58">
        <v>5498.4279999999999</v>
      </c>
      <c r="AC18" s="58">
        <v>6850.3459999999995</v>
      </c>
      <c r="AD18" s="58">
        <v>7156.1809999999996</v>
      </c>
      <c r="AE18" s="58">
        <v>8046.0450000000001</v>
      </c>
      <c r="AF18" s="58">
        <v>8149.1980000000003</v>
      </c>
      <c r="AG18" s="58">
        <v>8821.2559999999994</v>
      </c>
      <c r="AH18" s="58">
        <v>9177.0400000000009</v>
      </c>
      <c r="AI18" s="58">
        <v>9142.4689999999991</v>
      </c>
      <c r="AJ18" s="58">
        <v>9365.0349999999999</v>
      </c>
      <c r="AK18" s="58">
        <v>9466.3860000000004</v>
      </c>
      <c r="AL18" s="58">
        <v>0</v>
      </c>
      <c r="AN18" s="102">
        <f t="shared" si="6"/>
        <v>0</v>
      </c>
      <c r="AO18" s="102">
        <f t="shared" si="7"/>
        <v>0</v>
      </c>
      <c r="AP18" s="102">
        <f t="shared" si="8"/>
        <v>2515.3870000000002</v>
      </c>
      <c r="AQ18" s="102">
        <f t="shared" si="9"/>
        <v>11365.971</v>
      </c>
      <c r="AR18" s="103"/>
      <c r="AS18" s="102">
        <f t="shared" si="10"/>
        <v>17705.807000000001</v>
      </c>
      <c r="AT18" s="102">
        <f t="shared" si="11"/>
        <v>23351.423999999999</v>
      </c>
      <c r="AU18" s="102">
        <f t="shared" si="12"/>
        <v>27140.764999999999</v>
      </c>
      <c r="AV18" s="102">
        <f t="shared" si="13"/>
        <v>18831.421000000002</v>
      </c>
      <c r="AW18" s="103"/>
      <c r="AX18" s="102">
        <f t="shared" si="14"/>
        <v>13881.358</v>
      </c>
      <c r="AY18" s="102">
        <f t="shared" si="15"/>
        <v>87029.417000000001</v>
      </c>
    </row>
    <row r="19" spans="2:51" ht="16.5" thickTop="1" thickBot="1" x14ac:dyDescent="0.3">
      <c r="B19" s="18" t="s">
        <v>100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2515.1190000000001</v>
      </c>
      <c r="X19" s="58">
        <v>3044.6179999999999</v>
      </c>
      <c r="Y19" s="58">
        <v>3466.3739999999998</v>
      </c>
      <c r="Z19" s="58">
        <v>4853.7449999999999</v>
      </c>
      <c r="AA19" s="58">
        <v>5356.0320000000002</v>
      </c>
      <c r="AB19" s="58">
        <v>5497.5219999999999</v>
      </c>
      <c r="AC19" s="58">
        <v>6849.4939999999997</v>
      </c>
      <c r="AD19" s="58">
        <v>7155.5240000000003</v>
      </c>
      <c r="AE19" s="58">
        <v>8045.835</v>
      </c>
      <c r="AF19" s="58">
        <v>8128.42</v>
      </c>
      <c r="AG19" s="58">
        <v>8356.2180000000008</v>
      </c>
      <c r="AH19" s="58">
        <v>9176.8019999999997</v>
      </c>
      <c r="AI19" s="58">
        <v>9142.23</v>
      </c>
      <c r="AJ19" s="58">
        <v>9364.7950000000001</v>
      </c>
      <c r="AK19" s="58">
        <v>9466.1460000000006</v>
      </c>
      <c r="AL19" s="58">
        <v>0</v>
      </c>
      <c r="AN19" s="102">
        <f t="shared" si="6"/>
        <v>0</v>
      </c>
      <c r="AO19" s="102">
        <f t="shared" si="7"/>
        <v>0</v>
      </c>
      <c r="AP19" s="102">
        <f t="shared" si="8"/>
        <v>2515.1190000000001</v>
      </c>
      <c r="AQ19" s="102">
        <f t="shared" si="9"/>
        <v>11364.737000000001</v>
      </c>
      <c r="AR19" s="103"/>
      <c r="AS19" s="102">
        <f t="shared" si="10"/>
        <v>17703.047999999999</v>
      </c>
      <c r="AT19" s="102">
        <f t="shared" si="11"/>
        <v>23329.779000000002</v>
      </c>
      <c r="AU19" s="102">
        <f t="shared" si="12"/>
        <v>26675.25</v>
      </c>
      <c r="AV19" s="102">
        <f t="shared" si="13"/>
        <v>18830.940999999999</v>
      </c>
      <c r="AW19" s="103"/>
      <c r="AX19" s="102">
        <f t="shared" si="14"/>
        <v>13879.856000000002</v>
      </c>
      <c r="AY19" s="102">
        <f t="shared" si="15"/>
        <v>86539.018000000011</v>
      </c>
    </row>
    <row r="20" spans="2:51" ht="16.5" thickTop="1" thickBot="1" x14ac:dyDescent="0.3">
      <c r="B20" s="18" t="s">
        <v>101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N20" s="102">
        <f t="shared" si="6"/>
        <v>0</v>
      </c>
      <c r="AO20" s="102">
        <f t="shared" si="7"/>
        <v>0</v>
      </c>
      <c r="AP20" s="102">
        <f t="shared" si="8"/>
        <v>0</v>
      </c>
      <c r="AQ20" s="102">
        <f t="shared" si="9"/>
        <v>0</v>
      </c>
      <c r="AR20" s="103"/>
      <c r="AS20" s="102">
        <f t="shared" si="10"/>
        <v>0</v>
      </c>
      <c r="AT20" s="102">
        <f t="shared" si="11"/>
        <v>0</v>
      </c>
      <c r="AU20" s="102">
        <f t="shared" si="12"/>
        <v>0</v>
      </c>
      <c r="AV20" s="102">
        <f t="shared" si="13"/>
        <v>0</v>
      </c>
      <c r="AW20" s="103"/>
      <c r="AX20" s="102">
        <f t="shared" si="14"/>
        <v>0</v>
      </c>
      <c r="AY20" s="102">
        <f t="shared" si="15"/>
        <v>0</v>
      </c>
    </row>
    <row r="21" spans="2:51" ht="16.5" thickTop="1" thickBot="1" x14ac:dyDescent="0.3">
      <c r="B21" s="18" t="s">
        <v>102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N21" s="102">
        <f t="shared" si="6"/>
        <v>0</v>
      </c>
      <c r="AO21" s="102">
        <f t="shared" si="7"/>
        <v>0</v>
      </c>
      <c r="AP21" s="102">
        <f t="shared" si="8"/>
        <v>0</v>
      </c>
      <c r="AQ21" s="102">
        <f t="shared" si="9"/>
        <v>0</v>
      </c>
      <c r="AR21" s="103"/>
      <c r="AS21" s="102">
        <f t="shared" si="10"/>
        <v>0</v>
      </c>
      <c r="AT21" s="102">
        <f t="shared" si="11"/>
        <v>0</v>
      </c>
      <c r="AU21" s="102">
        <f t="shared" si="12"/>
        <v>0</v>
      </c>
      <c r="AV21" s="102">
        <f t="shared" si="13"/>
        <v>0</v>
      </c>
      <c r="AW21" s="103"/>
      <c r="AX21" s="102">
        <f t="shared" si="14"/>
        <v>0</v>
      </c>
      <c r="AY21" s="102">
        <f t="shared" si="15"/>
        <v>0</v>
      </c>
    </row>
    <row r="22" spans="2:51" s="45" customFormat="1" ht="15.75" thickTop="1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</row>
    <row r="23" spans="2:51" s="45" customFormat="1" x14ac:dyDescent="0.25">
      <c r="B23" s="61" t="s">
        <v>17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</row>
    <row r="24" spans="2:51" s="45" customFormat="1" x14ac:dyDescent="0.25">
      <c r="B24" s="10" t="s">
        <v>18</v>
      </c>
      <c r="C24" s="62">
        <f>IF(ISERROR(C14/C$11),0,C14/C$11)</f>
        <v>0</v>
      </c>
      <c r="D24" s="62">
        <f>IF(ISERROR(D14/D$11),0,D14/D$11)</f>
        <v>0</v>
      </c>
      <c r="E24" s="62">
        <f t="shared" ref="E24:AL31" si="16">IF(ISERROR(E14/E$11),0,E14/E$11)</f>
        <v>0</v>
      </c>
      <c r="F24" s="62">
        <f t="shared" si="16"/>
        <v>0</v>
      </c>
      <c r="G24" s="62">
        <f t="shared" si="16"/>
        <v>0</v>
      </c>
      <c r="H24" s="62">
        <f t="shared" si="16"/>
        <v>0</v>
      </c>
      <c r="I24" s="62">
        <f t="shared" si="16"/>
        <v>0</v>
      </c>
      <c r="J24" s="62">
        <f t="shared" si="16"/>
        <v>0</v>
      </c>
      <c r="K24" s="62">
        <f t="shared" si="16"/>
        <v>0</v>
      </c>
      <c r="L24" s="62">
        <f t="shared" si="16"/>
        <v>0</v>
      </c>
      <c r="M24" s="62">
        <f t="shared" si="16"/>
        <v>0</v>
      </c>
      <c r="N24" s="62">
        <f t="shared" si="16"/>
        <v>0</v>
      </c>
      <c r="O24" s="62">
        <f t="shared" si="16"/>
        <v>0</v>
      </c>
      <c r="P24" s="62">
        <f t="shared" si="16"/>
        <v>0</v>
      </c>
      <c r="Q24" s="62">
        <f t="shared" si="16"/>
        <v>0</v>
      </c>
      <c r="R24" s="62">
        <f t="shared" si="16"/>
        <v>0</v>
      </c>
      <c r="S24" s="62">
        <f t="shared" si="16"/>
        <v>0</v>
      </c>
      <c r="T24" s="62">
        <f t="shared" si="16"/>
        <v>0</v>
      </c>
      <c r="U24" s="62">
        <f t="shared" si="16"/>
        <v>0</v>
      </c>
      <c r="V24" s="62">
        <f t="shared" si="16"/>
        <v>0</v>
      </c>
      <c r="W24" s="62">
        <f t="shared" si="16"/>
        <v>0.15247086186674841</v>
      </c>
      <c r="X24" s="62">
        <f t="shared" si="16"/>
        <v>0.15354906811089275</v>
      </c>
      <c r="Y24" s="62">
        <f t="shared" si="16"/>
        <v>0.15391927371468614</v>
      </c>
      <c r="Z24" s="62">
        <f t="shared" si="16"/>
        <v>0.1545458998756071</v>
      </c>
      <c r="AA24" s="62">
        <f t="shared" si="16"/>
        <v>0.14460667714492673</v>
      </c>
      <c r="AB24" s="62">
        <f t="shared" si="16"/>
        <v>0.15321526141632713</v>
      </c>
      <c r="AC24" s="62">
        <f t="shared" si="16"/>
        <v>0.15460484525917989</v>
      </c>
      <c r="AD24" s="62">
        <f t="shared" si="16"/>
        <v>0.15931459505953535</v>
      </c>
      <c r="AE24" s="62">
        <f t="shared" si="16"/>
        <v>0.15801450477717924</v>
      </c>
      <c r="AF24" s="62">
        <f t="shared" si="16"/>
        <v>0.1592920393795503</v>
      </c>
      <c r="AG24" s="62">
        <f t="shared" si="16"/>
        <v>0.16704961269879584</v>
      </c>
      <c r="AH24" s="62">
        <f t="shared" si="16"/>
        <v>0.1587727271455647</v>
      </c>
      <c r="AI24" s="62">
        <f t="shared" si="16"/>
        <v>0.1598768190612295</v>
      </c>
      <c r="AJ24" s="62">
        <f t="shared" si="16"/>
        <v>0.15679694575133998</v>
      </c>
      <c r="AK24" s="62">
        <f t="shared" si="16"/>
        <v>0.15602117128709614</v>
      </c>
      <c r="AL24" s="62">
        <f t="shared" si="16"/>
        <v>0</v>
      </c>
      <c r="AN24" s="62">
        <f t="shared" ref="AN24:AY24" si="17">IF(ISERROR(AN14/AN$11),0,AN14/AN$11)</f>
        <v>0</v>
      </c>
      <c r="AO24" s="62">
        <f t="shared" si="17"/>
        <v>0</v>
      </c>
      <c r="AP24" s="62">
        <f t="shared" si="17"/>
        <v>0</v>
      </c>
      <c r="AQ24" s="62">
        <f t="shared" si="17"/>
        <v>0.15409383718716183</v>
      </c>
      <c r="AS24" s="62">
        <f t="shared" si="17"/>
        <v>0.15123318707142994</v>
      </c>
      <c r="AT24" s="62">
        <f t="shared" si="17"/>
        <v>0.15885949087440845</v>
      </c>
      <c r="AU24" s="62">
        <f t="shared" si="17"/>
        <v>0.16183283711006835</v>
      </c>
      <c r="AV24" s="62">
        <f t="shared" si="17"/>
        <v>0.15640924892221952</v>
      </c>
      <c r="AX24" s="62">
        <f t="shared" si="17"/>
        <v>0.18640408879799455</v>
      </c>
      <c r="AY24" s="62">
        <f t="shared" si="17"/>
        <v>0.1577705172201502</v>
      </c>
    </row>
    <row r="25" spans="2:51" s="45" customFormat="1" x14ac:dyDescent="0.25">
      <c r="B25" s="10" t="s">
        <v>19</v>
      </c>
      <c r="C25" s="62">
        <f t="shared" ref="C25:D31" si="18">IF(ISERROR(C15/C$11),0,C15/C$11)</f>
        <v>0</v>
      </c>
      <c r="D25" s="62">
        <f t="shared" si="18"/>
        <v>0</v>
      </c>
      <c r="E25" s="62">
        <f t="shared" si="16"/>
        <v>0</v>
      </c>
      <c r="F25" s="62">
        <f t="shared" si="16"/>
        <v>0</v>
      </c>
      <c r="G25" s="62">
        <f t="shared" si="16"/>
        <v>0</v>
      </c>
      <c r="H25" s="62">
        <f t="shared" si="16"/>
        <v>0</v>
      </c>
      <c r="I25" s="62">
        <f t="shared" si="16"/>
        <v>0</v>
      </c>
      <c r="J25" s="62">
        <f t="shared" si="16"/>
        <v>0</v>
      </c>
      <c r="K25" s="62">
        <f t="shared" si="16"/>
        <v>0</v>
      </c>
      <c r="L25" s="62">
        <f t="shared" si="16"/>
        <v>0</v>
      </c>
      <c r="M25" s="62">
        <f t="shared" si="16"/>
        <v>0</v>
      </c>
      <c r="N25" s="62">
        <f t="shared" si="16"/>
        <v>0</v>
      </c>
      <c r="O25" s="62">
        <f t="shared" si="16"/>
        <v>0</v>
      </c>
      <c r="P25" s="62">
        <f t="shared" si="16"/>
        <v>0</v>
      </c>
      <c r="Q25" s="62">
        <f t="shared" si="16"/>
        <v>0</v>
      </c>
      <c r="R25" s="62">
        <f t="shared" si="16"/>
        <v>0</v>
      </c>
      <c r="S25" s="62">
        <f t="shared" si="16"/>
        <v>0</v>
      </c>
      <c r="T25" s="62">
        <f t="shared" si="16"/>
        <v>0</v>
      </c>
      <c r="U25" s="62">
        <f t="shared" si="16"/>
        <v>0</v>
      </c>
      <c r="V25" s="62">
        <f t="shared" si="16"/>
        <v>0</v>
      </c>
      <c r="W25" s="62">
        <f t="shared" si="16"/>
        <v>0.11202693440425425</v>
      </c>
      <c r="X25" s="62">
        <f t="shared" si="16"/>
        <v>0.12257797873019315</v>
      </c>
      <c r="Y25" s="62">
        <f t="shared" si="16"/>
        <v>0.13247845516461362</v>
      </c>
      <c r="Z25" s="62">
        <f t="shared" si="16"/>
        <v>0.13667916839696626</v>
      </c>
      <c r="AA25" s="62">
        <f t="shared" si="16"/>
        <v>0.14346317028624794</v>
      </c>
      <c r="AB25" s="62">
        <f t="shared" si="16"/>
        <v>0.15216990841147307</v>
      </c>
      <c r="AC25" s="62">
        <f t="shared" si="16"/>
        <v>0.15563180369700458</v>
      </c>
      <c r="AD25" s="62">
        <f t="shared" si="16"/>
        <v>0.16224009452439556</v>
      </c>
      <c r="AE25" s="62">
        <f t="shared" si="16"/>
        <v>0.16299191340500821</v>
      </c>
      <c r="AF25" s="62">
        <f t="shared" si="16"/>
        <v>0.16508147586897501</v>
      </c>
      <c r="AG25" s="62">
        <f t="shared" si="16"/>
        <v>0.17027194404637372</v>
      </c>
      <c r="AH25" s="62">
        <f t="shared" si="16"/>
        <v>0.16287377454490423</v>
      </c>
      <c r="AI25" s="62">
        <f t="shared" si="16"/>
        <v>0.16499827450088331</v>
      </c>
      <c r="AJ25" s="62">
        <f t="shared" si="16"/>
        <v>0.15950638882004667</v>
      </c>
      <c r="AK25" s="62">
        <f t="shared" si="16"/>
        <v>0.15498999500623234</v>
      </c>
      <c r="AL25" s="62">
        <f t="shared" si="16"/>
        <v>0</v>
      </c>
      <c r="AN25" s="62">
        <f t="shared" ref="AN25:AQ25" si="19">IF(ISERROR(AN15/AN$11),0,AN15/AN$11)</f>
        <v>0</v>
      </c>
      <c r="AO25" s="62">
        <f t="shared" si="19"/>
        <v>0</v>
      </c>
      <c r="AP25" s="62">
        <f t="shared" si="19"/>
        <v>0</v>
      </c>
      <c r="AQ25" s="62">
        <f t="shared" si="19"/>
        <v>0.13170273238755431</v>
      </c>
      <c r="AS25" s="62">
        <f t="shared" ref="AS25:AV25" si="20">IF(ISERROR(AS15/AS$11),0,AS15/AS$11)</f>
        <v>0.15097431761573482</v>
      </c>
      <c r="AT25" s="62">
        <f t="shared" si="20"/>
        <v>0.16349392553877426</v>
      </c>
      <c r="AU25" s="62">
        <f t="shared" si="20"/>
        <v>0.165993676909093</v>
      </c>
      <c r="AV25" s="62">
        <f t="shared" si="20"/>
        <v>0.15724930039888821</v>
      </c>
      <c r="AX25" s="62">
        <f t="shared" ref="AX25:AY25" si="21">IF(ISERROR(AX15/AX$11),0,AX15/AX$11)</f>
        <v>0.15544247120371621</v>
      </c>
      <c r="AY25" s="62">
        <f t="shared" si="21"/>
        <v>0.16047513687455886</v>
      </c>
    </row>
    <row r="26" spans="2:51" s="45" customFormat="1" x14ac:dyDescent="0.25">
      <c r="B26" s="11" t="s">
        <v>20</v>
      </c>
      <c r="C26" s="62">
        <f t="shared" si="18"/>
        <v>0</v>
      </c>
      <c r="D26" s="62">
        <f t="shared" si="18"/>
        <v>0</v>
      </c>
      <c r="E26" s="62">
        <f t="shared" si="16"/>
        <v>0</v>
      </c>
      <c r="F26" s="62">
        <f t="shared" si="16"/>
        <v>0</v>
      </c>
      <c r="G26" s="62">
        <f t="shared" si="16"/>
        <v>0</v>
      </c>
      <c r="H26" s="62">
        <f t="shared" si="16"/>
        <v>0</v>
      </c>
      <c r="I26" s="62">
        <f t="shared" si="16"/>
        <v>0</v>
      </c>
      <c r="J26" s="62">
        <f t="shared" si="16"/>
        <v>0</v>
      </c>
      <c r="K26" s="62">
        <f t="shared" si="16"/>
        <v>0</v>
      </c>
      <c r="L26" s="62">
        <f t="shared" si="16"/>
        <v>0</v>
      </c>
      <c r="M26" s="62">
        <f t="shared" si="16"/>
        <v>0</v>
      </c>
      <c r="N26" s="62">
        <f t="shared" si="16"/>
        <v>0</v>
      </c>
      <c r="O26" s="62">
        <f t="shared" si="16"/>
        <v>0</v>
      </c>
      <c r="P26" s="62">
        <f t="shared" si="16"/>
        <v>0</v>
      </c>
      <c r="Q26" s="62">
        <f t="shared" si="16"/>
        <v>0</v>
      </c>
      <c r="R26" s="62">
        <f t="shared" si="16"/>
        <v>0</v>
      </c>
      <c r="S26" s="62">
        <f t="shared" si="16"/>
        <v>0</v>
      </c>
      <c r="T26" s="62">
        <f t="shared" si="16"/>
        <v>0</v>
      </c>
      <c r="U26" s="62">
        <f t="shared" si="16"/>
        <v>0</v>
      </c>
      <c r="V26" s="62">
        <f t="shared" si="16"/>
        <v>0</v>
      </c>
      <c r="W26" s="62">
        <f t="shared" si="16"/>
        <v>4.2028417709897396E-2</v>
      </c>
      <c r="X26" s="62">
        <f t="shared" si="16"/>
        <v>4.5668129224361809E-2</v>
      </c>
      <c r="Y26" s="62">
        <f t="shared" si="16"/>
        <v>4.7705117743601089E-2</v>
      </c>
      <c r="Z26" s="62">
        <f t="shared" si="16"/>
        <v>5.4641035749971416E-2</v>
      </c>
      <c r="AA26" s="62">
        <f t="shared" si="16"/>
        <v>5.4575392696982035E-2</v>
      </c>
      <c r="AB26" s="62">
        <f t="shared" si="16"/>
        <v>6.1021545323531899E-2</v>
      </c>
      <c r="AC26" s="62">
        <f t="shared" si="16"/>
        <v>6.212388437499871E-2</v>
      </c>
      <c r="AD26" s="62">
        <f t="shared" si="16"/>
        <v>6.3802034402952928E-2</v>
      </c>
      <c r="AE26" s="62">
        <f t="shared" si="16"/>
        <v>6.4681421873737835E-2</v>
      </c>
      <c r="AF26" s="62">
        <f t="shared" si="16"/>
        <v>6.5366124506457499E-2</v>
      </c>
      <c r="AG26" s="62">
        <f t="shared" si="16"/>
        <v>6.8312545691244689E-2</v>
      </c>
      <c r="AH26" s="62">
        <f t="shared" si="16"/>
        <v>6.7088283656144804E-2</v>
      </c>
      <c r="AI26" s="62">
        <f t="shared" si="16"/>
        <v>6.7747257512730821E-2</v>
      </c>
      <c r="AJ26" s="62">
        <f t="shared" si="16"/>
        <v>6.1464262672826377E-2</v>
      </c>
      <c r="AK26" s="62">
        <f t="shared" si="16"/>
        <v>5.9404586065808597E-2</v>
      </c>
      <c r="AL26" s="62">
        <f t="shared" si="16"/>
        <v>0</v>
      </c>
      <c r="AN26" s="62">
        <f t="shared" ref="AN26:AQ26" si="22">IF(ISERROR(AN16/AN$11),0,AN16/AN$11)</f>
        <v>0</v>
      </c>
      <c r="AO26" s="62">
        <f t="shared" si="22"/>
        <v>0</v>
      </c>
      <c r="AP26" s="62">
        <f t="shared" si="22"/>
        <v>0</v>
      </c>
      <c r="AQ26" s="62">
        <f t="shared" si="22"/>
        <v>5.0177826535739975E-2</v>
      </c>
      <c r="AS26" s="62">
        <f t="shared" ref="AS26:AV26" si="23">IF(ISERROR(AS16/AS$11),0,AS16/AS$11)</f>
        <v>5.9561676440902232E-2</v>
      </c>
      <c r="AT26" s="62">
        <f t="shared" si="23"/>
        <v>6.4652362838789751E-2</v>
      </c>
      <c r="AU26" s="62">
        <f t="shared" si="23"/>
        <v>6.7708515561885452E-2</v>
      </c>
      <c r="AV26" s="62">
        <f t="shared" si="23"/>
        <v>6.0434929888158385E-2</v>
      </c>
      <c r="AX26" s="62">
        <f t="shared" ref="AX26:AY26" si="24">IF(ISERROR(AX16/AX$11),0,AX16/AX$11)</f>
        <v>5.9084110230776331E-2</v>
      </c>
      <c r="AY26" s="62">
        <f t="shared" si="24"/>
        <v>6.3711914839230735E-2</v>
      </c>
    </row>
    <row r="27" spans="2:51" s="45" customFormat="1" x14ac:dyDescent="0.25">
      <c r="B27" s="18" t="s">
        <v>21</v>
      </c>
      <c r="C27" s="62">
        <f t="shared" si="18"/>
        <v>0</v>
      </c>
      <c r="D27" s="62">
        <f t="shared" si="18"/>
        <v>0</v>
      </c>
      <c r="E27" s="62">
        <f t="shared" si="16"/>
        <v>0</v>
      </c>
      <c r="F27" s="62">
        <f t="shared" si="16"/>
        <v>0</v>
      </c>
      <c r="G27" s="62">
        <f t="shared" si="16"/>
        <v>0</v>
      </c>
      <c r="H27" s="62">
        <f t="shared" si="16"/>
        <v>0</v>
      </c>
      <c r="I27" s="62">
        <f t="shared" si="16"/>
        <v>0</v>
      </c>
      <c r="J27" s="62">
        <f t="shared" si="16"/>
        <v>0</v>
      </c>
      <c r="K27" s="62">
        <f t="shared" si="16"/>
        <v>0</v>
      </c>
      <c r="L27" s="62">
        <f t="shared" si="16"/>
        <v>0</v>
      </c>
      <c r="M27" s="62">
        <f t="shared" si="16"/>
        <v>0</v>
      </c>
      <c r="N27" s="62">
        <f t="shared" si="16"/>
        <v>0</v>
      </c>
      <c r="O27" s="62">
        <f t="shared" si="16"/>
        <v>0</v>
      </c>
      <c r="P27" s="62">
        <f t="shared" si="16"/>
        <v>0</v>
      </c>
      <c r="Q27" s="62">
        <f t="shared" si="16"/>
        <v>0</v>
      </c>
      <c r="R27" s="62">
        <f t="shared" si="16"/>
        <v>0</v>
      </c>
      <c r="S27" s="62">
        <f t="shared" si="16"/>
        <v>0</v>
      </c>
      <c r="T27" s="62">
        <f t="shared" si="16"/>
        <v>0</v>
      </c>
      <c r="U27" s="62">
        <f t="shared" si="16"/>
        <v>0</v>
      </c>
      <c r="V27" s="62">
        <f t="shared" si="16"/>
        <v>0</v>
      </c>
      <c r="W27" s="62">
        <f t="shared" si="16"/>
        <v>0</v>
      </c>
      <c r="X27" s="62">
        <f t="shared" si="16"/>
        <v>0</v>
      </c>
      <c r="Y27" s="62">
        <f t="shared" si="16"/>
        <v>0</v>
      </c>
      <c r="Z27" s="62">
        <f t="shared" si="16"/>
        <v>0</v>
      </c>
      <c r="AA27" s="62">
        <f t="shared" si="16"/>
        <v>0</v>
      </c>
      <c r="AB27" s="62">
        <f t="shared" si="16"/>
        <v>0</v>
      </c>
      <c r="AC27" s="62">
        <f t="shared" si="16"/>
        <v>0</v>
      </c>
      <c r="AD27" s="62">
        <f t="shared" si="16"/>
        <v>0</v>
      </c>
      <c r="AE27" s="62">
        <f t="shared" si="16"/>
        <v>0</v>
      </c>
      <c r="AF27" s="62">
        <f t="shared" si="16"/>
        <v>0</v>
      </c>
      <c r="AG27" s="62">
        <f t="shared" si="16"/>
        <v>0</v>
      </c>
      <c r="AH27" s="62">
        <f t="shared" si="16"/>
        <v>0</v>
      </c>
      <c r="AI27" s="62">
        <f t="shared" si="16"/>
        <v>0</v>
      </c>
      <c r="AJ27" s="62">
        <f t="shared" si="16"/>
        <v>0</v>
      </c>
      <c r="AK27" s="62">
        <f t="shared" si="16"/>
        <v>0</v>
      </c>
      <c r="AL27" s="62">
        <f t="shared" si="16"/>
        <v>0</v>
      </c>
      <c r="AN27" s="62">
        <f t="shared" ref="AN27:AQ27" si="25">IF(ISERROR(AN17/AN$11),0,AN17/AN$11)</f>
        <v>0</v>
      </c>
      <c r="AO27" s="62">
        <f t="shared" si="25"/>
        <v>0</v>
      </c>
      <c r="AP27" s="62">
        <f t="shared" si="25"/>
        <v>0</v>
      </c>
      <c r="AQ27" s="62">
        <f t="shared" si="25"/>
        <v>0</v>
      </c>
      <c r="AS27" s="62">
        <f t="shared" ref="AS27:AV27" si="26">IF(ISERROR(AS17/AS$11),0,AS17/AS$11)</f>
        <v>0</v>
      </c>
      <c r="AT27" s="62">
        <f t="shared" si="26"/>
        <v>0</v>
      </c>
      <c r="AU27" s="62">
        <f t="shared" si="26"/>
        <v>0</v>
      </c>
      <c r="AV27" s="62">
        <f t="shared" si="26"/>
        <v>0</v>
      </c>
      <c r="AX27" s="62">
        <f t="shared" ref="AX27:AY27" si="27">IF(ISERROR(AX17/AX$11),0,AX17/AX$11)</f>
        <v>0</v>
      </c>
      <c r="AY27" s="62">
        <f t="shared" si="27"/>
        <v>0</v>
      </c>
    </row>
    <row r="28" spans="2:51" s="45" customFormat="1" x14ac:dyDescent="0.25">
      <c r="B28" s="18" t="s">
        <v>22</v>
      </c>
      <c r="C28" s="62">
        <f t="shared" si="18"/>
        <v>0</v>
      </c>
      <c r="D28" s="62">
        <f t="shared" si="18"/>
        <v>0</v>
      </c>
      <c r="E28" s="62">
        <f t="shared" si="16"/>
        <v>0</v>
      </c>
      <c r="F28" s="62">
        <f t="shared" si="16"/>
        <v>0</v>
      </c>
      <c r="G28" s="62">
        <f t="shared" si="16"/>
        <v>0</v>
      </c>
      <c r="H28" s="62">
        <f t="shared" si="16"/>
        <v>0</v>
      </c>
      <c r="I28" s="62">
        <f t="shared" si="16"/>
        <v>0</v>
      </c>
      <c r="J28" s="62">
        <f t="shared" si="16"/>
        <v>0</v>
      </c>
      <c r="K28" s="62">
        <f t="shared" si="16"/>
        <v>0</v>
      </c>
      <c r="L28" s="62">
        <f t="shared" si="16"/>
        <v>0</v>
      </c>
      <c r="M28" s="62">
        <f t="shared" si="16"/>
        <v>0</v>
      </c>
      <c r="N28" s="62">
        <f t="shared" si="16"/>
        <v>0</v>
      </c>
      <c r="O28" s="62">
        <f t="shared" si="16"/>
        <v>0</v>
      </c>
      <c r="P28" s="62">
        <f t="shared" si="16"/>
        <v>0</v>
      </c>
      <c r="Q28" s="62">
        <f t="shared" si="16"/>
        <v>0</v>
      </c>
      <c r="R28" s="62">
        <f t="shared" si="16"/>
        <v>0</v>
      </c>
      <c r="S28" s="62">
        <f t="shared" si="16"/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0.34675536540324681</v>
      </c>
      <c r="X28" s="62">
        <f t="shared" si="16"/>
        <v>0.33912346103733604</v>
      </c>
      <c r="Y28" s="62">
        <f t="shared" si="16"/>
        <v>0.33296893824838336</v>
      </c>
      <c r="Z28" s="62">
        <f t="shared" si="16"/>
        <v>0.32708150238270922</v>
      </c>
      <c r="AA28" s="62">
        <f t="shared" si="16"/>
        <v>0.32870809066691375</v>
      </c>
      <c r="AB28" s="62">
        <f t="shared" si="16"/>
        <v>0.31682274455812282</v>
      </c>
      <c r="AC28" s="62">
        <f t="shared" si="16"/>
        <v>0.31383924994283602</v>
      </c>
      <c r="AD28" s="62">
        <f t="shared" si="16"/>
        <v>0.30733574606120079</v>
      </c>
      <c r="AE28" s="62">
        <f t="shared" si="16"/>
        <v>0.30716008837731967</v>
      </c>
      <c r="AF28" s="62">
        <f t="shared" si="16"/>
        <v>0.30551967168586786</v>
      </c>
      <c r="AG28" s="62">
        <f t="shared" si="16"/>
        <v>0.3052284486111384</v>
      </c>
      <c r="AH28" s="62">
        <f t="shared" si="16"/>
        <v>0.30563657056014276</v>
      </c>
      <c r="AI28" s="62">
        <f t="shared" si="16"/>
        <v>0.3036927939908185</v>
      </c>
      <c r="AJ28" s="62">
        <f t="shared" si="16"/>
        <v>0.31112018795376373</v>
      </c>
      <c r="AK28" s="62">
        <f t="shared" si="16"/>
        <v>0.31479611431202115</v>
      </c>
      <c r="AL28" s="62">
        <f t="shared" si="16"/>
        <v>0</v>
      </c>
      <c r="AN28" s="62">
        <f t="shared" ref="AN28:AQ28" si="28">IF(ISERROR(AN18/AN$11),0,AN18/AN$11)</f>
        <v>0</v>
      </c>
      <c r="AO28" s="62">
        <f t="shared" si="28"/>
        <v>0</v>
      </c>
      <c r="AP28" s="62">
        <f t="shared" si="28"/>
        <v>0</v>
      </c>
      <c r="AQ28" s="62">
        <f t="shared" si="28"/>
        <v>0.33203082618746604</v>
      </c>
      <c r="AS28" s="62">
        <f t="shared" ref="AS28:AV28" si="29">IF(ISERROR(AS18/AS$11),0,AS18/AS$11)</f>
        <v>0.31914027438612186</v>
      </c>
      <c r="AT28" s="62">
        <f t="shared" si="29"/>
        <v>0.30663922603358756</v>
      </c>
      <c r="AU28" s="62">
        <f t="shared" si="29"/>
        <v>0.3048468325436724</v>
      </c>
      <c r="AV28" s="62">
        <f t="shared" si="29"/>
        <v>0.31295724892813587</v>
      </c>
      <c r="AX28" s="62">
        <f t="shared" ref="AX28:AY28" si="30">IF(ISERROR(AX18/AX$11),0,AX18/AX$11)</f>
        <v>0.40551209970041197</v>
      </c>
      <c r="AY28" s="62">
        <f t="shared" si="30"/>
        <v>0.30989432183877164</v>
      </c>
    </row>
    <row r="29" spans="2:51" s="45" customFormat="1" x14ac:dyDescent="0.25">
      <c r="B29" s="18" t="s">
        <v>23</v>
      </c>
      <c r="C29" s="62">
        <f t="shared" si="18"/>
        <v>0</v>
      </c>
      <c r="D29" s="62">
        <f t="shared" si="18"/>
        <v>0</v>
      </c>
      <c r="E29" s="62">
        <f t="shared" si="16"/>
        <v>0</v>
      </c>
      <c r="F29" s="62">
        <f t="shared" si="16"/>
        <v>0</v>
      </c>
      <c r="G29" s="62">
        <f t="shared" si="16"/>
        <v>0</v>
      </c>
      <c r="H29" s="62">
        <f t="shared" si="16"/>
        <v>0</v>
      </c>
      <c r="I29" s="62">
        <f t="shared" si="16"/>
        <v>0</v>
      </c>
      <c r="J29" s="62">
        <f t="shared" si="16"/>
        <v>0</v>
      </c>
      <c r="K29" s="62">
        <f t="shared" si="16"/>
        <v>0</v>
      </c>
      <c r="L29" s="62">
        <f t="shared" si="16"/>
        <v>0</v>
      </c>
      <c r="M29" s="62">
        <f t="shared" si="16"/>
        <v>0</v>
      </c>
      <c r="N29" s="62">
        <f t="shared" si="16"/>
        <v>0</v>
      </c>
      <c r="O29" s="62">
        <f t="shared" si="16"/>
        <v>0</v>
      </c>
      <c r="P29" s="62">
        <f t="shared" si="16"/>
        <v>0</v>
      </c>
      <c r="Q29" s="62">
        <f t="shared" si="16"/>
        <v>0</v>
      </c>
      <c r="R29" s="62">
        <f t="shared" si="16"/>
        <v>0</v>
      </c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0.34671842061585301</v>
      </c>
      <c r="X29" s="62">
        <f t="shared" si="16"/>
        <v>0.33908136289721624</v>
      </c>
      <c r="Y29" s="62">
        <f t="shared" si="16"/>
        <v>0.33292821512871579</v>
      </c>
      <c r="Z29" s="62">
        <f t="shared" si="16"/>
        <v>0.32705239359474597</v>
      </c>
      <c r="AA29" s="62">
        <f t="shared" si="16"/>
        <v>0.32864666920492952</v>
      </c>
      <c r="AB29" s="62">
        <f t="shared" si="16"/>
        <v>0.31677054029054497</v>
      </c>
      <c r="AC29" s="62">
        <f t="shared" si="16"/>
        <v>0.31380021672598085</v>
      </c>
      <c r="AD29" s="62">
        <f t="shared" si="16"/>
        <v>0.3073075299519154</v>
      </c>
      <c r="AE29" s="62">
        <f t="shared" si="16"/>
        <v>0.30715207156675511</v>
      </c>
      <c r="AF29" s="62">
        <f t="shared" si="16"/>
        <v>0.30474068855914926</v>
      </c>
      <c r="AG29" s="62">
        <f t="shared" si="16"/>
        <v>0.28913744895244736</v>
      </c>
      <c r="AH29" s="62">
        <f t="shared" si="16"/>
        <v>0.30562864409324347</v>
      </c>
      <c r="AI29" s="62">
        <f t="shared" si="16"/>
        <v>0.30368485493433783</v>
      </c>
      <c r="AJ29" s="62">
        <f t="shared" si="16"/>
        <v>0.31111221480202333</v>
      </c>
      <c r="AK29" s="62">
        <f t="shared" si="16"/>
        <v>0.31478813332884181</v>
      </c>
      <c r="AL29" s="62">
        <f t="shared" si="16"/>
        <v>0</v>
      </c>
      <c r="AN29" s="62">
        <f t="shared" ref="AN29:AQ29" si="31">IF(ISERROR(AN19/AN$11),0,AN19/AN$11)</f>
        <v>0</v>
      </c>
      <c r="AO29" s="62">
        <f t="shared" si="31"/>
        <v>0</v>
      </c>
      <c r="AP29" s="62">
        <f t="shared" si="31"/>
        <v>0</v>
      </c>
      <c r="AQ29" s="62">
        <f t="shared" si="31"/>
        <v>0.33199477770207797</v>
      </c>
      <c r="AS29" s="62">
        <f t="shared" ref="AS29:AV29" si="32">IF(ISERROR(AS19/AS$11),0,AS19/AS$11)</f>
        <v>0.31909054448581109</v>
      </c>
      <c r="AT29" s="62">
        <f t="shared" si="32"/>
        <v>0.30635499471443994</v>
      </c>
      <c r="AU29" s="62">
        <f t="shared" si="32"/>
        <v>0.29961813787528085</v>
      </c>
      <c r="AV29" s="62">
        <f t="shared" si="32"/>
        <v>0.31294927186259808</v>
      </c>
      <c r="AX29" s="62">
        <f t="shared" ref="AX29:AY29" si="33">IF(ISERROR(AX19/AX$11),0,AX19/AX$11)</f>
        <v>0.40546822220847284</v>
      </c>
      <c r="AY29" s="62">
        <f t="shared" si="33"/>
        <v>0.30814810922728869</v>
      </c>
    </row>
    <row r="30" spans="2:51" s="45" customFormat="1" x14ac:dyDescent="0.25">
      <c r="B30" s="18" t="s">
        <v>24</v>
      </c>
      <c r="C30" s="62">
        <f t="shared" si="18"/>
        <v>0</v>
      </c>
      <c r="D30" s="62">
        <f t="shared" si="18"/>
        <v>0</v>
      </c>
      <c r="E30" s="62">
        <f t="shared" si="16"/>
        <v>0</v>
      </c>
      <c r="F30" s="62">
        <f t="shared" si="16"/>
        <v>0</v>
      </c>
      <c r="G30" s="62">
        <f t="shared" si="16"/>
        <v>0</v>
      </c>
      <c r="H30" s="62">
        <f t="shared" si="16"/>
        <v>0</v>
      </c>
      <c r="I30" s="62">
        <f t="shared" si="16"/>
        <v>0</v>
      </c>
      <c r="J30" s="62">
        <f t="shared" si="16"/>
        <v>0</v>
      </c>
      <c r="K30" s="62">
        <f t="shared" si="16"/>
        <v>0</v>
      </c>
      <c r="L30" s="62">
        <f t="shared" si="16"/>
        <v>0</v>
      </c>
      <c r="M30" s="62">
        <f t="shared" si="16"/>
        <v>0</v>
      </c>
      <c r="N30" s="62">
        <f t="shared" si="16"/>
        <v>0</v>
      </c>
      <c r="O30" s="62">
        <f t="shared" si="16"/>
        <v>0</v>
      </c>
      <c r="P30" s="62">
        <f t="shared" si="16"/>
        <v>0</v>
      </c>
      <c r="Q30" s="62">
        <f t="shared" si="16"/>
        <v>0</v>
      </c>
      <c r="R30" s="62">
        <f t="shared" si="16"/>
        <v>0</v>
      </c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  <c r="Y30" s="62">
        <f t="shared" si="16"/>
        <v>0</v>
      </c>
      <c r="Z30" s="62">
        <f t="shared" si="16"/>
        <v>0</v>
      </c>
      <c r="AA30" s="62">
        <f t="shared" si="16"/>
        <v>0</v>
      </c>
      <c r="AB30" s="62">
        <f t="shared" si="16"/>
        <v>0</v>
      </c>
      <c r="AC30" s="62">
        <f t="shared" si="16"/>
        <v>0</v>
      </c>
      <c r="AD30" s="62">
        <f t="shared" si="16"/>
        <v>0</v>
      </c>
      <c r="AE30" s="62">
        <f t="shared" si="16"/>
        <v>0</v>
      </c>
      <c r="AF30" s="62">
        <f t="shared" si="16"/>
        <v>0</v>
      </c>
      <c r="AG30" s="62">
        <f t="shared" si="16"/>
        <v>0</v>
      </c>
      <c r="AH30" s="62">
        <f t="shared" si="16"/>
        <v>0</v>
      </c>
      <c r="AI30" s="62">
        <f t="shared" si="16"/>
        <v>0</v>
      </c>
      <c r="AJ30" s="62">
        <f t="shared" si="16"/>
        <v>0</v>
      </c>
      <c r="AK30" s="62">
        <f t="shared" si="16"/>
        <v>0</v>
      </c>
      <c r="AL30" s="62">
        <f t="shared" si="16"/>
        <v>0</v>
      </c>
      <c r="AN30" s="62">
        <f t="shared" ref="AN30:AQ30" si="34">IF(ISERROR(AN20/AN$11),0,AN20/AN$11)</f>
        <v>0</v>
      </c>
      <c r="AO30" s="62">
        <f t="shared" si="34"/>
        <v>0</v>
      </c>
      <c r="AP30" s="62">
        <f t="shared" si="34"/>
        <v>0</v>
      </c>
      <c r="AQ30" s="62">
        <f t="shared" si="34"/>
        <v>0</v>
      </c>
      <c r="AS30" s="62">
        <f t="shared" ref="AS30:AV30" si="35">IF(ISERROR(AS20/AS$11),0,AS20/AS$11)</f>
        <v>0</v>
      </c>
      <c r="AT30" s="62">
        <f t="shared" si="35"/>
        <v>0</v>
      </c>
      <c r="AU30" s="62">
        <f t="shared" si="35"/>
        <v>0</v>
      </c>
      <c r="AV30" s="62">
        <f t="shared" si="35"/>
        <v>0</v>
      </c>
      <c r="AX30" s="62">
        <f t="shared" ref="AX30:AY30" si="36">IF(ISERROR(AX20/AX$11),0,AX20/AX$11)</f>
        <v>0</v>
      </c>
      <c r="AY30" s="62">
        <f t="shared" si="36"/>
        <v>0</v>
      </c>
    </row>
    <row r="31" spans="2:51" x14ac:dyDescent="0.25">
      <c r="B31" s="18" t="s">
        <v>25</v>
      </c>
      <c r="C31" s="62">
        <f t="shared" si="18"/>
        <v>0</v>
      </c>
      <c r="D31" s="62">
        <f t="shared" si="18"/>
        <v>0</v>
      </c>
      <c r="E31" s="62">
        <f t="shared" si="16"/>
        <v>0</v>
      </c>
      <c r="F31" s="62">
        <f t="shared" si="16"/>
        <v>0</v>
      </c>
      <c r="G31" s="62">
        <f t="shared" si="16"/>
        <v>0</v>
      </c>
      <c r="H31" s="62">
        <f t="shared" si="16"/>
        <v>0</v>
      </c>
      <c r="I31" s="62">
        <f t="shared" si="16"/>
        <v>0</v>
      </c>
      <c r="J31" s="62">
        <f t="shared" si="16"/>
        <v>0</v>
      </c>
      <c r="K31" s="62">
        <f t="shared" si="16"/>
        <v>0</v>
      </c>
      <c r="L31" s="62">
        <f t="shared" si="16"/>
        <v>0</v>
      </c>
      <c r="M31" s="62">
        <f t="shared" si="16"/>
        <v>0</v>
      </c>
      <c r="N31" s="62">
        <f t="shared" si="16"/>
        <v>0</v>
      </c>
      <c r="O31" s="62">
        <f t="shared" si="16"/>
        <v>0</v>
      </c>
      <c r="P31" s="62">
        <f t="shared" si="16"/>
        <v>0</v>
      </c>
      <c r="Q31" s="62">
        <f t="shared" si="16"/>
        <v>0</v>
      </c>
      <c r="R31" s="62">
        <f t="shared" si="16"/>
        <v>0</v>
      </c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ref="V31:AL31" si="37">IF(ISERROR(V21/V$11),0,V21/V$11)</f>
        <v>0</v>
      </c>
      <c r="W31" s="62">
        <f t="shared" si="37"/>
        <v>0</v>
      </c>
      <c r="X31" s="62">
        <f t="shared" si="37"/>
        <v>0</v>
      </c>
      <c r="Y31" s="62">
        <f t="shared" si="37"/>
        <v>0</v>
      </c>
      <c r="Z31" s="62">
        <f t="shared" si="37"/>
        <v>0</v>
      </c>
      <c r="AA31" s="62">
        <f t="shared" si="37"/>
        <v>0</v>
      </c>
      <c r="AB31" s="62">
        <f t="shared" si="37"/>
        <v>0</v>
      </c>
      <c r="AC31" s="62">
        <f t="shared" si="37"/>
        <v>0</v>
      </c>
      <c r="AD31" s="62">
        <f t="shared" si="37"/>
        <v>0</v>
      </c>
      <c r="AE31" s="62">
        <f t="shared" si="37"/>
        <v>0</v>
      </c>
      <c r="AF31" s="62">
        <f t="shared" si="37"/>
        <v>0</v>
      </c>
      <c r="AG31" s="62">
        <f t="shared" si="37"/>
        <v>0</v>
      </c>
      <c r="AH31" s="62">
        <f t="shared" si="37"/>
        <v>0</v>
      </c>
      <c r="AI31" s="62">
        <f t="shared" si="37"/>
        <v>0</v>
      </c>
      <c r="AJ31" s="62">
        <f t="shared" si="37"/>
        <v>0</v>
      </c>
      <c r="AK31" s="62">
        <f t="shared" si="37"/>
        <v>0</v>
      </c>
      <c r="AL31" s="62">
        <f t="shared" si="37"/>
        <v>0</v>
      </c>
      <c r="AN31" s="62">
        <f t="shared" ref="AN31:AQ31" si="38">IF(ISERROR(AN21/AN$11),0,AN21/AN$11)</f>
        <v>0</v>
      </c>
      <c r="AO31" s="62">
        <f t="shared" si="38"/>
        <v>0</v>
      </c>
      <c r="AP31" s="62">
        <f t="shared" si="38"/>
        <v>0</v>
      </c>
      <c r="AQ31" s="62">
        <f t="shared" si="38"/>
        <v>0</v>
      </c>
      <c r="AR31" s="45"/>
      <c r="AS31" s="62">
        <f t="shared" ref="AS31:AV31" si="39">IF(ISERROR(AS21/AS$11),0,AS21/AS$11)</f>
        <v>0</v>
      </c>
      <c r="AT31" s="62">
        <f t="shared" si="39"/>
        <v>0</v>
      </c>
      <c r="AU31" s="62">
        <f t="shared" si="39"/>
        <v>0</v>
      </c>
      <c r="AV31" s="62">
        <f t="shared" si="39"/>
        <v>0</v>
      </c>
      <c r="AW31" s="45"/>
      <c r="AX31" s="62">
        <f t="shared" ref="AX31:AY31" si="40">IF(ISERROR(AX21/AX$11),0,AX21/AX$11)</f>
        <v>0</v>
      </c>
      <c r="AY31" s="62">
        <f t="shared" si="40"/>
        <v>0</v>
      </c>
    </row>
    <row r="32" spans="2:51" x14ac:dyDescent="0.25"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51" s="17" customFormat="1" x14ac:dyDescent="0.25">
      <c r="A33" s="45"/>
      <c r="B33" s="78" t="s">
        <v>50</v>
      </c>
      <c r="C33" s="16">
        <f>SUM(C36:C43)</f>
        <v>0</v>
      </c>
      <c r="D33" s="16">
        <f t="shared" ref="D33:AL33" si="41">SUM(D36:D43)</f>
        <v>0</v>
      </c>
      <c r="E33" s="16">
        <f t="shared" si="41"/>
        <v>0</v>
      </c>
      <c r="F33" s="16">
        <f t="shared" si="41"/>
        <v>0</v>
      </c>
      <c r="G33" s="16">
        <f t="shared" si="41"/>
        <v>0</v>
      </c>
      <c r="H33" s="16">
        <f t="shared" si="41"/>
        <v>0</v>
      </c>
      <c r="I33" s="16">
        <f t="shared" si="41"/>
        <v>0</v>
      </c>
      <c r="J33" s="16">
        <f t="shared" si="41"/>
        <v>0</v>
      </c>
      <c r="K33" s="16">
        <f t="shared" si="41"/>
        <v>0</v>
      </c>
      <c r="L33" s="16">
        <f t="shared" si="41"/>
        <v>0</v>
      </c>
      <c r="M33" s="16">
        <f t="shared" si="41"/>
        <v>0</v>
      </c>
      <c r="N33" s="16">
        <f t="shared" si="41"/>
        <v>0</v>
      </c>
      <c r="O33" s="16">
        <f t="shared" si="41"/>
        <v>0</v>
      </c>
      <c r="P33" s="16">
        <f t="shared" si="41"/>
        <v>0</v>
      </c>
      <c r="Q33" s="16">
        <f t="shared" si="41"/>
        <v>0</v>
      </c>
      <c r="R33" s="16">
        <f t="shared" si="41"/>
        <v>0</v>
      </c>
      <c r="S33" s="16">
        <f t="shared" si="41"/>
        <v>0</v>
      </c>
      <c r="T33" s="16">
        <f t="shared" si="41"/>
        <v>0</v>
      </c>
      <c r="U33" s="16">
        <f t="shared" si="41"/>
        <v>0</v>
      </c>
      <c r="V33" s="16">
        <f t="shared" si="41"/>
        <v>0</v>
      </c>
      <c r="W33" s="16">
        <f t="shared" si="41"/>
        <v>24423817.48</v>
      </c>
      <c r="X33" s="16">
        <f t="shared" si="41"/>
        <v>31785453.772999998</v>
      </c>
      <c r="Y33" s="16">
        <f t="shared" si="41"/>
        <v>35113634.641000003</v>
      </c>
      <c r="Z33" s="16">
        <f t="shared" si="41"/>
        <v>54040673.826999992</v>
      </c>
      <c r="AA33" s="16">
        <f t="shared" si="41"/>
        <v>50828127.75</v>
      </c>
      <c r="AB33" s="16">
        <f t="shared" si="41"/>
        <v>55855934.741999999</v>
      </c>
      <c r="AC33" s="16">
        <f t="shared" si="41"/>
        <v>69873539.088402018</v>
      </c>
      <c r="AD33" s="16">
        <f t="shared" si="41"/>
        <v>74286644.172000006</v>
      </c>
      <c r="AE33" s="16">
        <f t="shared" si="41"/>
        <v>81360822.171695545</v>
      </c>
      <c r="AF33" s="16">
        <f t="shared" si="41"/>
        <v>82981517.929858729</v>
      </c>
      <c r="AG33" s="16">
        <f t="shared" si="41"/>
        <v>93205545.471942797</v>
      </c>
      <c r="AH33" s="16">
        <f t="shared" si="41"/>
        <v>92959468.365913376</v>
      </c>
      <c r="AI33" s="16">
        <f t="shared" si="41"/>
        <v>93813349.574825063</v>
      </c>
      <c r="AJ33" s="16">
        <f t="shared" si="41"/>
        <v>85812671.385952905</v>
      </c>
      <c r="AK33" s="16">
        <f t="shared" si="41"/>
        <v>79692850.489743486</v>
      </c>
      <c r="AL33" s="16">
        <f t="shared" si="41"/>
        <v>0</v>
      </c>
      <c r="AN33" s="36">
        <f>SUM(O33:Q33)</f>
        <v>0</v>
      </c>
      <c r="AO33" s="36">
        <f>SUM(R33:T33)</f>
        <v>0</v>
      </c>
      <c r="AP33" s="36">
        <f>SUM(U33:V33)</f>
        <v>0</v>
      </c>
      <c r="AQ33" s="36">
        <f>SUM(X33:Z33)</f>
        <v>120939762.241</v>
      </c>
      <c r="AR33" s="79"/>
      <c r="AS33" s="36">
        <f>SUM(AA33:AC33)</f>
        <v>176557601.58040202</v>
      </c>
      <c r="AT33" s="36">
        <f>SUM(AD33:AF33)</f>
        <v>238628984.27355427</v>
      </c>
      <c r="AU33" s="36">
        <f>SUM(AG33:AI33)</f>
        <v>279978363.41268122</v>
      </c>
      <c r="AV33" s="36">
        <f>SUM(AJ33:AL33)</f>
        <v>165505521.87569639</v>
      </c>
      <c r="AW33" s="79"/>
      <c r="AX33" s="36">
        <f>SUM(AN33:AQ33)</f>
        <v>120939762.241</v>
      </c>
      <c r="AY33" s="36">
        <f>SUM(AS33:AV33)</f>
        <v>860670471.14233398</v>
      </c>
    </row>
    <row r="34" spans="1:51" x14ac:dyDescent="0.25">
      <c r="B34" s="55" t="s">
        <v>15</v>
      </c>
      <c r="C34" s="12"/>
      <c r="D34" s="57">
        <f t="shared" ref="D34:AL34" si="42">IF(ISERROR(D33/C33-1),0,D33/C33-1)</f>
        <v>0</v>
      </c>
      <c r="E34" s="57">
        <f t="shared" si="42"/>
        <v>0</v>
      </c>
      <c r="F34" s="57">
        <f t="shared" si="42"/>
        <v>0</v>
      </c>
      <c r="G34" s="57">
        <f t="shared" si="42"/>
        <v>0</v>
      </c>
      <c r="H34" s="57">
        <f t="shared" si="42"/>
        <v>0</v>
      </c>
      <c r="I34" s="57">
        <f t="shared" si="42"/>
        <v>0</v>
      </c>
      <c r="J34" s="57">
        <f t="shared" si="42"/>
        <v>0</v>
      </c>
      <c r="K34" s="57">
        <f t="shared" si="42"/>
        <v>0</v>
      </c>
      <c r="L34" s="57">
        <f t="shared" si="42"/>
        <v>0</v>
      </c>
      <c r="M34" s="57">
        <f t="shared" si="42"/>
        <v>0</v>
      </c>
      <c r="N34" s="57">
        <f t="shared" si="42"/>
        <v>0</v>
      </c>
      <c r="O34" s="57">
        <f t="shared" si="42"/>
        <v>0</v>
      </c>
      <c r="P34" s="57">
        <f t="shared" si="42"/>
        <v>0</v>
      </c>
      <c r="Q34" s="57">
        <f t="shared" si="42"/>
        <v>0</v>
      </c>
      <c r="R34" s="57">
        <f t="shared" si="42"/>
        <v>0</v>
      </c>
      <c r="S34" s="57">
        <f t="shared" si="42"/>
        <v>0</v>
      </c>
      <c r="T34" s="57">
        <f t="shared" si="42"/>
        <v>0</v>
      </c>
      <c r="U34" s="57">
        <f t="shared" si="42"/>
        <v>0</v>
      </c>
      <c r="V34" s="57">
        <f t="shared" si="42"/>
        <v>0</v>
      </c>
      <c r="W34" s="57">
        <f t="shared" si="42"/>
        <v>0</v>
      </c>
      <c r="X34" s="57">
        <f t="shared" si="42"/>
        <v>0.30141218910713863</v>
      </c>
      <c r="Y34" s="57">
        <f t="shared" si="42"/>
        <v>0.1047076719989164</v>
      </c>
      <c r="Z34" s="57">
        <f t="shared" si="42"/>
        <v>0.53902250164385057</v>
      </c>
      <c r="AA34" s="57">
        <f t="shared" si="42"/>
        <v>-5.9446817544953068E-2</v>
      </c>
      <c r="AB34" s="57">
        <f t="shared" si="42"/>
        <v>9.891780820118834E-2</v>
      </c>
      <c r="AC34" s="57">
        <f t="shared" si="42"/>
        <v>0.25095998144422249</v>
      </c>
      <c r="AD34" s="57">
        <f t="shared" si="42"/>
        <v>6.315845942789089E-2</v>
      </c>
      <c r="AE34" s="57">
        <f t="shared" si="42"/>
        <v>9.5228127189542988E-2</v>
      </c>
      <c r="AF34" s="57">
        <f t="shared" si="42"/>
        <v>1.9919854727414643E-2</v>
      </c>
      <c r="AG34" s="57">
        <f t="shared" si="42"/>
        <v>0.12320849024147851</v>
      </c>
      <c r="AH34" s="57">
        <f t="shared" si="42"/>
        <v>-2.6401552051803501E-3</v>
      </c>
      <c r="AI34" s="57">
        <f t="shared" si="42"/>
        <v>9.1855216463865297E-3</v>
      </c>
      <c r="AJ34" s="57">
        <f t="shared" si="42"/>
        <v>-8.5282939209955999E-2</v>
      </c>
      <c r="AK34" s="57">
        <f t="shared" si="42"/>
        <v>-7.1316051550065152E-2</v>
      </c>
      <c r="AL34" s="57">
        <f t="shared" si="42"/>
        <v>-1</v>
      </c>
    </row>
    <row r="35" spans="1:51" ht="15.75" thickBot="1" x14ac:dyDescent="0.3">
      <c r="B35" s="55"/>
      <c r="C35" s="12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</row>
    <row r="36" spans="1:51" ht="16.5" thickTop="1" thickBot="1" x14ac:dyDescent="0.3">
      <c r="B36" s="10" t="s">
        <v>103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11678120.562999999</v>
      </c>
      <c r="X36" s="58">
        <v>15737923.388</v>
      </c>
      <c r="Y36" s="58">
        <v>17277033.616</v>
      </c>
      <c r="Z36" s="58">
        <v>25282322.846000001</v>
      </c>
      <c r="AA36" s="58">
        <v>23243643.936000001</v>
      </c>
      <c r="AB36" s="58">
        <v>24883440.655999999</v>
      </c>
      <c r="AC36" s="58">
        <v>31555312.351</v>
      </c>
      <c r="AD36" s="58">
        <v>33586450.630000003</v>
      </c>
      <c r="AE36" s="58">
        <v>36748150.968999997</v>
      </c>
      <c r="AF36" s="58">
        <v>37319216.987000003</v>
      </c>
      <c r="AG36" s="58">
        <v>42040655.240999997</v>
      </c>
      <c r="AH36" s="58">
        <v>41620318.914999999</v>
      </c>
      <c r="AI36" s="58">
        <v>41983737.254000001</v>
      </c>
      <c r="AJ36" s="58">
        <v>38545126.840999998</v>
      </c>
      <c r="AK36" s="58">
        <v>36023881.796999998</v>
      </c>
      <c r="AL36" s="58">
        <v>0</v>
      </c>
      <c r="AN36" s="102">
        <f>SUM(O36:Q36)</f>
        <v>0</v>
      </c>
      <c r="AO36" s="102">
        <f>SUM(R36:T36)</f>
        <v>0</v>
      </c>
      <c r="AP36" s="102">
        <f t="shared" ref="AP36:AP43" si="43">SUM(U36:W36)</f>
        <v>11678120.562999999</v>
      </c>
      <c r="AQ36" s="102">
        <f>SUM(X36:Z36)</f>
        <v>58297279.850000001</v>
      </c>
      <c r="AR36" s="103"/>
      <c r="AS36" s="102">
        <f>SUM(AA36:AC36)</f>
        <v>79682396.943000004</v>
      </c>
      <c r="AT36" s="102">
        <f>SUM(AD36:AF36)</f>
        <v>107653818.58600001</v>
      </c>
      <c r="AU36" s="102">
        <f>SUM(AG36:AI36)</f>
        <v>125644711.41</v>
      </c>
      <c r="AV36" s="102">
        <f>SUM(AJ36:AL36)</f>
        <v>74569008.637999997</v>
      </c>
      <c r="AW36" s="103"/>
      <c r="AX36" s="102">
        <f>SUM(AN36:AQ36)</f>
        <v>69975400.413000003</v>
      </c>
      <c r="AY36" s="102">
        <f>SUM(AS36:AV36)</f>
        <v>387549935.57700002</v>
      </c>
    </row>
    <row r="37" spans="1:51" ht="16.5" thickTop="1" thickBot="1" x14ac:dyDescent="0.3">
      <c r="B37" s="10" t="s">
        <v>104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8921127.3760000002</v>
      </c>
      <c r="X37" s="58">
        <v>11305382.806</v>
      </c>
      <c r="Y37" s="58">
        <v>12620639.994999999</v>
      </c>
      <c r="Z37" s="58">
        <v>20277855.063999999</v>
      </c>
      <c r="AA37" s="58">
        <v>19388785.561999999</v>
      </c>
      <c r="AB37" s="58">
        <v>21800664.230999999</v>
      </c>
      <c r="AC37" s="58">
        <v>27103743.929000001</v>
      </c>
      <c r="AD37" s="58">
        <v>28815682.899</v>
      </c>
      <c r="AE37" s="58">
        <v>31725090.853999998</v>
      </c>
      <c r="AF37" s="58">
        <v>32644441.732000001</v>
      </c>
      <c r="AG37" s="58">
        <v>36518473.438000001</v>
      </c>
      <c r="AH37" s="58">
        <v>36429348.454000004</v>
      </c>
      <c r="AI37" s="58">
        <v>37062987.254000001</v>
      </c>
      <c r="AJ37" s="58">
        <v>33946769.259999998</v>
      </c>
      <c r="AK37" s="58">
        <v>31014950.548999999</v>
      </c>
      <c r="AL37" s="58">
        <v>0</v>
      </c>
      <c r="AN37" s="102">
        <f t="shared" ref="AN37:AN43" si="44">SUM(O37:Q37)</f>
        <v>0</v>
      </c>
      <c r="AO37" s="102">
        <f t="shared" ref="AO37:AO43" si="45">SUM(R37:T37)</f>
        <v>0</v>
      </c>
      <c r="AP37" s="102">
        <f t="shared" si="43"/>
        <v>8921127.3760000002</v>
      </c>
      <c r="AQ37" s="102">
        <f t="shared" ref="AQ37:AQ43" si="46">SUM(X37:Z37)</f>
        <v>44203877.864999995</v>
      </c>
      <c r="AR37" s="103"/>
      <c r="AS37" s="102">
        <f t="shared" ref="AS37:AS43" si="47">SUM(AA37:AC37)</f>
        <v>68293193.722000003</v>
      </c>
      <c r="AT37" s="102">
        <f t="shared" ref="AT37:AT43" si="48">SUM(AD37:AF37)</f>
        <v>93185215.484999999</v>
      </c>
      <c r="AU37" s="102">
        <f t="shared" ref="AU37:AU43" si="49">SUM(AG37:AI37)</f>
        <v>110010809.146</v>
      </c>
      <c r="AV37" s="102">
        <f t="shared" ref="AV37:AV43" si="50">SUM(AJ37:AL37)</f>
        <v>64961719.809</v>
      </c>
      <c r="AW37" s="103"/>
      <c r="AX37" s="102">
        <f t="shared" ref="AX37:AX43" si="51">SUM(AN37:AQ37)</f>
        <v>53125005.240999997</v>
      </c>
      <c r="AY37" s="102">
        <f t="shared" ref="AY37:AY43" si="52">SUM(AS37:AV37)</f>
        <v>336450938.16200006</v>
      </c>
    </row>
    <row r="38" spans="1:51" ht="16.5" thickTop="1" thickBot="1" x14ac:dyDescent="0.3">
      <c r="B38" s="11" t="s">
        <v>105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2298881.679</v>
      </c>
      <c r="X38" s="58">
        <v>2931230.088</v>
      </c>
      <c r="Y38" s="58">
        <v>3253935.4569999999</v>
      </c>
      <c r="Z38" s="58">
        <v>5715955.4670000002</v>
      </c>
      <c r="AA38" s="58">
        <v>5268956.7180000003</v>
      </c>
      <c r="AB38" s="58">
        <v>6224185.1909999996</v>
      </c>
      <c r="AC38" s="58">
        <v>7878543.4440000001</v>
      </c>
      <c r="AD38" s="58">
        <v>8193372.4440000001</v>
      </c>
      <c r="AE38" s="58">
        <v>9132681.7440000009</v>
      </c>
      <c r="AF38" s="58">
        <v>9292459.9199999999</v>
      </c>
      <c r="AG38" s="58">
        <v>10559603.229</v>
      </c>
      <c r="AH38" s="58">
        <v>10681105.640000001</v>
      </c>
      <c r="AI38" s="58">
        <v>10663321.221999999</v>
      </c>
      <c r="AJ38" s="58">
        <v>9171022.5399999991</v>
      </c>
      <c r="AK38" s="58">
        <v>8633549.5899999999</v>
      </c>
      <c r="AL38" s="58">
        <v>0</v>
      </c>
      <c r="AN38" s="102">
        <f t="shared" si="44"/>
        <v>0</v>
      </c>
      <c r="AO38" s="102">
        <f t="shared" si="45"/>
        <v>0</v>
      </c>
      <c r="AP38" s="102">
        <f t="shared" si="43"/>
        <v>2298881.679</v>
      </c>
      <c r="AQ38" s="102">
        <f t="shared" si="46"/>
        <v>11901121.012</v>
      </c>
      <c r="AR38" s="103"/>
      <c r="AS38" s="102">
        <f t="shared" si="47"/>
        <v>19371685.353</v>
      </c>
      <c r="AT38" s="102">
        <f t="shared" si="48"/>
        <v>26618514.108000003</v>
      </c>
      <c r="AU38" s="102">
        <f t="shared" si="49"/>
        <v>31904030.091000002</v>
      </c>
      <c r="AV38" s="102">
        <f t="shared" si="50"/>
        <v>17804572.129999999</v>
      </c>
      <c r="AW38" s="103"/>
      <c r="AX38" s="102">
        <f t="shared" si="51"/>
        <v>14200002.691</v>
      </c>
      <c r="AY38" s="102">
        <f t="shared" si="52"/>
        <v>95698801.681999996</v>
      </c>
    </row>
    <row r="39" spans="1:51" ht="16.5" thickTop="1" thickBot="1" x14ac:dyDescent="0.3">
      <c r="B39" s="18" t="s">
        <v>106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N39" s="102">
        <f t="shared" si="44"/>
        <v>0</v>
      </c>
      <c r="AO39" s="102">
        <f t="shared" si="45"/>
        <v>0</v>
      </c>
      <c r="AP39" s="102">
        <f t="shared" si="43"/>
        <v>0</v>
      </c>
      <c r="AQ39" s="102">
        <f t="shared" si="46"/>
        <v>0</v>
      </c>
      <c r="AR39" s="103"/>
      <c r="AS39" s="102">
        <f t="shared" si="47"/>
        <v>0</v>
      </c>
      <c r="AT39" s="102">
        <f t="shared" si="48"/>
        <v>0</v>
      </c>
      <c r="AU39" s="102">
        <f t="shared" si="49"/>
        <v>0</v>
      </c>
      <c r="AV39" s="102">
        <f t="shared" si="50"/>
        <v>0</v>
      </c>
      <c r="AW39" s="103"/>
      <c r="AX39" s="102">
        <f t="shared" si="51"/>
        <v>0</v>
      </c>
      <c r="AY39" s="102">
        <f t="shared" si="52"/>
        <v>0</v>
      </c>
    </row>
    <row r="40" spans="1:51" ht="16.5" thickTop="1" thickBot="1" x14ac:dyDescent="0.3">
      <c r="B40" s="18" t="s">
        <v>107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763067.64199999999</v>
      </c>
      <c r="X40" s="58">
        <v>906247.26899999997</v>
      </c>
      <c r="Y40" s="58">
        <v>983496.9</v>
      </c>
      <c r="Z40" s="58">
        <v>1384248.1529999999</v>
      </c>
      <c r="AA40" s="58">
        <v>1468469.666</v>
      </c>
      <c r="AB40" s="58">
        <v>1479478.6229999999</v>
      </c>
      <c r="AC40" s="58">
        <v>1818769.2660000001</v>
      </c>
      <c r="AD40" s="58">
        <v>1849908.834</v>
      </c>
      <c r="AE40" s="58">
        <v>2039552.9469999999</v>
      </c>
      <c r="AF40" s="58">
        <v>2027032.179</v>
      </c>
      <c r="AG40" s="58">
        <v>2219839.352</v>
      </c>
      <c r="AH40" s="58">
        <v>2296905.33</v>
      </c>
      <c r="AI40" s="58">
        <v>2228796.3730000001</v>
      </c>
      <c r="AJ40" s="58">
        <v>2254026.0410000002</v>
      </c>
      <c r="AK40" s="58">
        <v>2205204.3089999999</v>
      </c>
      <c r="AL40" s="58">
        <v>0</v>
      </c>
      <c r="AN40" s="102">
        <f t="shared" si="44"/>
        <v>0</v>
      </c>
      <c r="AO40" s="102">
        <f t="shared" si="45"/>
        <v>0</v>
      </c>
      <c r="AP40" s="102">
        <f t="shared" si="43"/>
        <v>763067.64199999999</v>
      </c>
      <c r="AQ40" s="102">
        <f t="shared" si="46"/>
        <v>3273992.3219999997</v>
      </c>
      <c r="AR40" s="103"/>
      <c r="AS40" s="102">
        <f t="shared" si="47"/>
        <v>4766717.5549999997</v>
      </c>
      <c r="AT40" s="102">
        <f t="shared" si="48"/>
        <v>5916493.96</v>
      </c>
      <c r="AU40" s="102">
        <f t="shared" si="49"/>
        <v>6745541.0549999997</v>
      </c>
      <c r="AV40" s="102">
        <f t="shared" si="50"/>
        <v>4459230.3499999996</v>
      </c>
      <c r="AW40" s="103"/>
      <c r="AX40" s="102">
        <f t="shared" si="51"/>
        <v>4037059.9639999997</v>
      </c>
      <c r="AY40" s="102">
        <f t="shared" si="52"/>
        <v>21887982.920000002</v>
      </c>
    </row>
    <row r="41" spans="1:51" ht="16.5" thickTop="1" thickBot="1" x14ac:dyDescent="0.3">
      <c r="B41" s="18" t="s">
        <v>108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762620.22</v>
      </c>
      <c r="X41" s="58">
        <v>904670.22199999995</v>
      </c>
      <c r="Y41" s="58">
        <v>978528.67299999995</v>
      </c>
      <c r="Z41" s="58">
        <v>1380292.297</v>
      </c>
      <c r="AA41" s="58">
        <v>1458271.868</v>
      </c>
      <c r="AB41" s="58">
        <v>1468166.041</v>
      </c>
      <c r="AC41" s="58">
        <v>1517170.0984020187</v>
      </c>
      <c r="AD41" s="58">
        <v>1841229.365</v>
      </c>
      <c r="AE41" s="58">
        <v>1715345.6576955423</v>
      </c>
      <c r="AF41" s="58">
        <v>1698367.1118587048</v>
      </c>
      <c r="AG41" s="58">
        <v>1866974.2119428092</v>
      </c>
      <c r="AH41" s="58">
        <v>1931790.0269133726</v>
      </c>
      <c r="AI41" s="58">
        <v>1874507.471825063</v>
      </c>
      <c r="AJ41" s="58">
        <v>1895726.7039529015</v>
      </c>
      <c r="AK41" s="58">
        <v>1815264.244743482</v>
      </c>
      <c r="AL41" s="58">
        <v>0</v>
      </c>
      <c r="AN41" s="102">
        <f t="shared" si="44"/>
        <v>0</v>
      </c>
      <c r="AO41" s="102">
        <f t="shared" si="45"/>
        <v>0</v>
      </c>
      <c r="AP41" s="102">
        <f t="shared" si="43"/>
        <v>762620.22</v>
      </c>
      <c r="AQ41" s="102">
        <f t="shared" si="46"/>
        <v>3263491.1919999998</v>
      </c>
      <c r="AR41" s="103"/>
      <c r="AS41" s="102">
        <f t="shared" si="47"/>
        <v>4443608.0074020186</v>
      </c>
      <c r="AT41" s="102">
        <f t="shared" si="48"/>
        <v>5254942.1345542474</v>
      </c>
      <c r="AU41" s="102">
        <f t="shared" si="49"/>
        <v>5673271.7106812447</v>
      </c>
      <c r="AV41" s="102">
        <f t="shared" si="50"/>
        <v>3710990.9486963833</v>
      </c>
      <c r="AW41" s="103"/>
      <c r="AX41" s="102">
        <f t="shared" si="51"/>
        <v>4026111.4119999995</v>
      </c>
      <c r="AY41" s="102">
        <f t="shared" si="52"/>
        <v>19082812.801333893</v>
      </c>
    </row>
    <row r="42" spans="1:51" ht="16.5" thickTop="1" thickBot="1" x14ac:dyDescent="0.3">
      <c r="B42" s="18" t="s">
        <v>109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0</v>
      </c>
      <c r="AH42" s="58">
        <v>0</v>
      </c>
      <c r="AI42" s="58">
        <v>0</v>
      </c>
      <c r="AJ42" s="58">
        <v>0</v>
      </c>
      <c r="AK42" s="58">
        <v>0</v>
      </c>
      <c r="AL42" s="58">
        <v>0</v>
      </c>
      <c r="AN42" s="102">
        <f t="shared" si="44"/>
        <v>0</v>
      </c>
      <c r="AO42" s="102">
        <f t="shared" si="45"/>
        <v>0</v>
      </c>
      <c r="AP42" s="102">
        <f t="shared" si="43"/>
        <v>0</v>
      </c>
      <c r="AQ42" s="102">
        <f t="shared" si="46"/>
        <v>0</v>
      </c>
      <c r="AR42" s="103"/>
      <c r="AS42" s="102">
        <f t="shared" si="47"/>
        <v>0</v>
      </c>
      <c r="AT42" s="102">
        <f t="shared" si="48"/>
        <v>0</v>
      </c>
      <c r="AU42" s="102">
        <f t="shared" si="49"/>
        <v>0</v>
      </c>
      <c r="AV42" s="102">
        <f t="shared" si="50"/>
        <v>0</v>
      </c>
      <c r="AW42" s="103"/>
      <c r="AX42" s="102">
        <f t="shared" si="51"/>
        <v>0</v>
      </c>
      <c r="AY42" s="102">
        <f t="shared" si="52"/>
        <v>0</v>
      </c>
    </row>
    <row r="43" spans="1:51" ht="16.5" thickTop="1" thickBot="1" x14ac:dyDescent="0.3">
      <c r="B43" s="18" t="s">
        <v>110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N43" s="102">
        <f t="shared" si="44"/>
        <v>0</v>
      </c>
      <c r="AO43" s="102">
        <f t="shared" si="45"/>
        <v>0</v>
      </c>
      <c r="AP43" s="102">
        <f t="shared" si="43"/>
        <v>0</v>
      </c>
      <c r="AQ43" s="102">
        <f t="shared" si="46"/>
        <v>0</v>
      </c>
      <c r="AR43" s="103"/>
      <c r="AS43" s="102">
        <f t="shared" si="47"/>
        <v>0</v>
      </c>
      <c r="AT43" s="102">
        <f t="shared" si="48"/>
        <v>0</v>
      </c>
      <c r="AU43" s="102">
        <f t="shared" si="49"/>
        <v>0</v>
      </c>
      <c r="AV43" s="102">
        <f t="shared" si="50"/>
        <v>0</v>
      </c>
      <c r="AW43" s="103"/>
      <c r="AX43" s="102">
        <f t="shared" si="51"/>
        <v>0</v>
      </c>
      <c r="AY43" s="102">
        <f t="shared" si="52"/>
        <v>0</v>
      </c>
    </row>
    <row r="44" spans="1:51" s="45" customFormat="1" ht="15.75" thickTop="1" x14ac:dyDescent="0.25">
      <c r="B44" s="63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1:51" s="45" customFormat="1" x14ac:dyDescent="0.25">
      <c r="B45" s="61" t="s">
        <v>17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1:51" s="45" customFormat="1" x14ac:dyDescent="0.25">
      <c r="B46" s="10" t="s">
        <v>18</v>
      </c>
      <c r="C46" s="62">
        <f>IF(ISERROR(C36/C$33),0,C36/C$33)</f>
        <v>0</v>
      </c>
      <c r="D46" s="62">
        <f t="shared" ref="D46:AL53" si="53">IF(ISERROR(D36/D$33),0,D36/D$33)</f>
        <v>0</v>
      </c>
      <c r="E46" s="62">
        <f t="shared" si="53"/>
        <v>0</v>
      </c>
      <c r="F46" s="62">
        <f t="shared" si="53"/>
        <v>0</v>
      </c>
      <c r="G46" s="62">
        <f t="shared" si="53"/>
        <v>0</v>
      </c>
      <c r="H46" s="62">
        <f t="shared" si="53"/>
        <v>0</v>
      </c>
      <c r="I46" s="62">
        <f t="shared" si="53"/>
        <v>0</v>
      </c>
      <c r="J46" s="62">
        <f t="shared" si="53"/>
        <v>0</v>
      </c>
      <c r="K46" s="62">
        <f t="shared" si="53"/>
        <v>0</v>
      </c>
      <c r="L46" s="62">
        <f t="shared" si="53"/>
        <v>0</v>
      </c>
      <c r="M46" s="62">
        <f t="shared" si="53"/>
        <v>0</v>
      </c>
      <c r="N46" s="62">
        <f t="shared" si="53"/>
        <v>0</v>
      </c>
      <c r="O46" s="62">
        <f t="shared" si="53"/>
        <v>0</v>
      </c>
      <c r="P46" s="62">
        <f t="shared" si="53"/>
        <v>0</v>
      </c>
      <c r="Q46" s="62">
        <f t="shared" si="53"/>
        <v>0</v>
      </c>
      <c r="R46" s="62">
        <f t="shared" si="53"/>
        <v>0</v>
      </c>
      <c r="S46" s="62">
        <f t="shared" si="53"/>
        <v>0</v>
      </c>
      <c r="T46" s="62">
        <f t="shared" si="53"/>
        <v>0</v>
      </c>
      <c r="U46" s="62">
        <f t="shared" si="53"/>
        <v>0</v>
      </c>
      <c r="V46" s="62">
        <f t="shared" si="53"/>
        <v>0</v>
      </c>
      <c r="W46" s="62">
        <f t="shared" si="53"/>
        <v>0.47814476883324625</v>
      </c>
      <c r="X46" s="62">
        <f t="shared" si="53"/>
        <v>0.49512973765907048</v>
      </c>
      <c r="Y46" s="62">
        <f t="shared" si="53"/>
        <v>0.49203204944858331</v>
      </c>
      <c r="Z46" s="62">
        <f t="shared" si="53"/>
        <v>0.4678387787490606</v>
      </c>
      <c r="AA46" s="62">
        <f t="shared" si="53"/>
        <v>0.45729884150611866</v>
      </c>
      <c r="AB46" s="62">
        <f t="shared" si="53"/>
        <v>0.44549322772839184</v>
      </c>
      <c r="AC46" s="62">
        <f t="shared" si="53"/>
        <v>0.45160604089449535</v>
      </c>
      <c r="AD46" s="62">
        <f t="shared" si="53"/>
        <v>0.45211963744432204</v>
      </c>
      <c r="AE46" s="62">
        <f t="shared" si="53"/>
        <v>0.45166887438097003</v>
      </c>
      <c r="AF46" s="62">
        <f t="shared" si="53"/>
        <v>0.44972926403376456</v>
      </c>
      <c r="AG46" s="62">
        <f t="shared" si="53"/>
        <v>0.45105315384539307</v>
      </c>
      <c r="AH46" s="62">
        <f t="shared" si="53"/>
        <v>0.44772544041636803</v>
      </c>
      <c r="AI46" s="62">
        <f t="shared" si="53"/>
        <v>0.44752412576969103</v>
      </c>
      <c r="AJ46" s="62">
        <f t="shared" si="53"/>
        <v>0.44917756571915368</v>
      </c>
      <c r="AK46" s="62">
        <f t="shared" si="53"/>
        <v>0.45203404791796586</v>
      </c>
      <c r="AL46" s="62">
        <f t="shared" si="53"/>
        <v>0</v>
      </c>
      <c r="AN46" s="62">
        <f>IF(ISERROR(AN36/AN$33),0,AN36/AN$33)</f>
        <v>0</v>
      </c>
      <c r="AO46" s="62">
        <f t="shared" ref="AO46:AQ46" si="54">IF(ISERROR(AO36/AO$33),0,AO36/AO$33)</f>
        <v>0</v>
      </c>
      <c r="AP46" s="62">
        <f t="shared" si="54"/>
        <v>0</v>
      </c>
      <c r="AQ46" s="62">
        <f t="shared" si="54"/>
        <v>0.48203567437010009</v>
      </c>
      <c r="AS46" s="62">
        <f>IF(ISERROR(AS36/AS$33),0,AS36/AS$33)</f>
        <v>0.45131105219909595</v>
      </c>
      <c r="AT46" s="62">
        <f t="shared" ref="AT46:AY46" si="55">IF(ISERROR(AT36/AT$33),0,AT36/AT$33)</f>
        <v>0.45113471405715821</v>
      </c>
      <c r="AU46" s="62">
        <f t="shared" si="55"/>
        <v>0.4487657898935668</v>
      </c>
      <c r="AV46" s="62">
        <f t="shared" si="55"/>
        <v>0.45055299541005867</v>
      </c>
      <c r="AX46" s="62">
        <f t="shared" si="55"/>
        <v>0.57859713890918762</v>
      </c>
      <c r="AY46" s="62">
        <f t="shared" si="55"/>
        <v>0.45028840720260832</v>
      </c>
    </row>
    <row r="47" spans="1:51" s="45" customFormat="1" x14ac:dyDescent="0.25">
      <c r="B47" s="10" t="s">
        <v>19</v>
      </c>
      <c r="C47" s="62">
        <f t="shared" ref="C47:R53" si="56">IF(ISERROR(C37/C$33),0,C37/C$33)</f>
        <v>0</v>
      </c>
      <c r="D47" s="62">
        <f t="shared" si="56"/>
        <v>0</v>
      </c>
      <c r="E47" s="62">
        <f t="shared" si="56"/>
        <v>0</v>
      </c>
      <c r="F47" s="62">
        <f t="shared" si="56"/>
        <v>0</v>
      </c>
      <c r="G47" s="62">
        <f t="shared" si="56"/>
        <v>0</v>
      </c>
      <c r="H47" s="62">
        <f t="shared" si="56"/>
        <v>0</v>
      </c>
      <c r="I47" s="62">
        <f t="shared" si="56"/>
        <v>0</v>
      </c>
      <c r="J47" s="62">
        <f t="shared" si="56"/>
        <v>0</v>
      </c>
      <c r="K47" s="62">
        <f t="shared" si="56"/>
        <v>0</v>
      </c>
      <c r="L47" s="62">
        <f t="shared" si="56"/>
        <v>0</v>
      </c>
      <c r="M47" s="62">
        <f t="shared" si="56"/>
        <v>0</v>
      </c>
      <c r="N47" s="62">
        <f t="shared" si="56"/>
        <v>0</v>
      </c>
      <c r="O47" s="62">
        <f t="shared" si="56"/>
        <v>0</v>
      </c>
      <c r="P47" s="62">
        <f t="shared" si="56"/>
        <v>0</v>
      </c>
      <c r="Q47" s="62">
        <f t="shared" si="56"/>
        <v>0</v>
      </c>
      <c r="R47" s="62">
        <f t="shared" si="56"/>
        <v>0</v>
      </c>
      <c r="S47" s="62">
        <f t="shared" si="53"/>
        <v>0</v>
      </c>
      <c r="T47" s="62">
        <f t="shared" si="53"/>
        <v>0</v>
      </c>
      <c r="U47" s="62">
        <f t="shared" si="53"/>
        <v>0</v>
      </c>
      <c r="V47" s="62">
        <f t="shared" si="53"/>
        <v>0</v>
      </c>
      <c r="W47" s="62">
        <f t="shared" si="53"/>
        <v>0.36526343121034494</v>
      </c>
      <c r="X47" s="62">
        <f t="shared" si="53"/>
        <v>0.35567787978547921</v>
      </c>
      <c r="Y47" s="62">
        <f t="shared" si="53"/>
        <v>0.35942277477204437</v>
      </c>
      <c r="Z47" s="62">
        <f t="shared" si="53"/>
        <v>0.37523320173459246</v>
      </c>
      <c r="AA47" s="62">
        <f t="shared" si="53"/>
        <v>0.38145779552149645</v>
      </c>
      <c r="AB47" s="62">
        <f t="shared" si="53"/>
        <v>0.39030166322876575</v>
      </c>
      <c r="AC47" s="62">
        <f t="shared" si="53"/>
        <v>0.38789711073184818</v>
      </c>
      <c r="AD47" s="62">
        <f t="shared" si="53"/>
        <v>0.38789856804247941</v>
      </c>
      <c r="AE47" s="62">
        <f t="shared" si="53"/>
        <v>0.38993080462056562</v>
      </c>
      <c r="AF47" s="62">
        <f t="shared" si="53"/>
        <v>0.39339412614256064</v>
      </c>
      <c r="AG47" s="62">
        <f t="shared" si="53"/>
        <v>0.39180580139400584</v>
      </c>
      <c r="AH47" s="62">
        <f t="shared" si="53"/>
        <v>0.39188421679225111</v>
      </c>
      <c r="AI47" s="62">
        <f t="shared" si="53"/>
        <v>0.39507156947251676</v>
      </c>
      <c r="AJ47" s="62">
        <f t="shared" si="53"/>
        <v>0.39559156837479492</v>
      </c>
      <c r="AK47" s="62">
        <f t="shared" si="53"/>
        <v>0.38918109163370485</v>
      </c>
      <c r="AL47" s="62">
        <f t="shared" si="53"/>
        <v>0</v>
      </c>
      <c r="AN47" s="62">
        <f t="shared" ref="AN47:AQ47" si="57">IF(ISERROR(AN37/AN$33),0,AN37/AN$33)</f>
        <v>0</v>
      </c>
      <c r="AO47" s="62">
        <f t="shared" si="57"/>
        <v>0</v>
      </c>
      <c r="AP47" s="62">
        <f t="shared" si="57"/>
        <v>0</v>
      </c>
      <c r="AQ47" s="62">
        <f t="shared" si="57"/>
        <v>0.36550326415322126</v>
      </c>
      <c r="AS47" s="62">
        <f t="shared" ref="AS47:AV47" si="58">IF(ISERROR(AS37/AS$33),0,AS37/AS$33)</f>
        <v>0.38680404078155861</v>
      </c>
      <c r="AT47" s="62">
        <f t="shared" si="58"/>
        <v>0.39050250232040706</v>
      </c>
      <c r="AU47" s="62">
        <f t="shared" si="58"/>
        <v>0.39292610973601116</v>
      </c>
      <c r="AV47" s="62">
        <f t="shared" si="58"/>
        <v>0.39250484861640911</v>
      </c>
      <c r="AX47" s="62">
        <f t="shared" ref="AX47:AY47" si="59">IF(ISERROR(AX37/AX$33),0,AX37/AX$33)</f>
        <v>0.4392683122291603</v>
      </c>
      <c r="AY47" s="62">
        <f t="shared" si="59"/>
        <v>0.39091725514347203</v>
      </c>
    </row>
    <row r="48" spans="1:51" s="45" customFormat="1" x14ac:dyDescent="0.25">
      <c r="B48" s="11" t="s">
        <v>20</v>
      </c>
      <c r="C48" s="62">
        <f t="shared" si="56"/>
        <v>0</v>
      </c>
      <c r="D48" s="62">
        <f t="shared" si="53"/>
        <v>0</v>
      </c>
      <c r="E48" s="62">
        <f t="shared" si="53"/>
        <v>0</v>
      </c>
      <c r="F48" s="62">
        <f t="shared" si="53"/>
        <v>0</v>
      </c>
      <c r="G48" s="62">
        <f t="shared" si="53"/>
        <v>0</v>
      </c>
      <c r="H48" s="62">
        <f t="shared" si="53"/>
        <v>0</v>
      </c>
      <c r="I48" s="62">
        <f t="shared" si="53"/>
        <v>0</v>
      </c>
      <c r="J48" s="62">
        <f t="shared" si="53"/>
        <v>0</v>
      </c>
      <c r="K48" s="62">
        <f t="shared" si="53"/>
        <v>0</v>
      </c>
      <c r="L48" s="62">
        <f t="shared" si="53"/>
        <v>0</v>
      </c>
      <c r="M48" s="62">
        <f t="shared" si="53"/>
        <v>0</v>
      </c>
      <c r="N48" s="62">
        <f t="shared" si="53"/>
        <v>0</v>
      </c>
      <c r="O48" s="62">
        <f t="shared" si="53"/>
        <v>0</v>
      </c>
      <c r="P48" s="62">
        <f t="shared" si="53"/>
        <v>0</v>
      </c>
      <c r="Q48" s="62">
        <f t="shared" si="53"/>
        <v>0</v>
      </c>
      <c r="R48" s="62">
        <f t="shared" si="53"/>
        <v>0</v>
      </c>
      <c r="S48" s="62">
        <f t="shared" si="53"/>
        <v>0</v>
      </c>
      <c r="T48" s="62">
        <f t="shared" si="53"/>
        <v>0</v>
      </c>
      <c r="U48" s="62">
        <f t="shared" si="53"/>
        <v>0</v>
      </c>
      <c r="V48" s="62">
        <f t="shared" si="53"/>
        <v>0</v>
      </c>
      <c r="W48" s="62">
        <f t="shared" si="53"/>
        <v>9.4124584778054937E-2</v>
      </c>
      <c r="X48" s="62">
        <f t="shared" si="53"/>
        <v>9.2219230498761018E-2</v>
      </c>
      <c r="Y48" s="62">
        <f t="shared" si="53"/>
        <v>9.2668716590238204E-2</v>
      </c>
      <c r="Z48" s="62">
        <f t="shared" si="53"/>
        <v>0.10577135816807995</v>
      </c>
      <c r="AA48" s="62">
        <f t="shared" si="53"/>
        <v>0.10366222308867161</v>
      </c>
      <c r="AB48" s="62">
        <f t="shared" si="53"/>
        <v>0.11143283555721825</v>
      </c>
      <c r="AC48" s="62">
        <f t="shared" si="53"/>
        <v>0.1127543208314136</v>
      </c>
      <c r="AD48" s="62">
        <f t="shared" si="53"/>
        <v>0.11029401765719055</v>
      </c>
      <c r="AE48" s="62">
        <f t="shared" si="53"/>
        <v>0.11224913293928281</v>
      </c>
      <c r="AF48" s="62">
        <f t="shared" si="53"/>
        <v>0.11198228414976187</v>
      </c>
      <c r="AG48" s="62">
        <f t="shared" si="53"/>
        <v>0.11329372276651399</v>
      </c>
      <c r="AH48" s="62">
        <f t="shared" si="53"/>
        <v>0.11490067475382182</v>
      </c>
      <c r="AI48" s="62">
        <f t="shared" si="53"/>
        <v>0.11366528612748218</v>
      </c>
      <c r="AJ48" s="62">
        <f t="shared" si="53"/>
        <v>0.10687259109732422</v>
      </c>
      <c r="AK48" s="62">
        <f t="shared" si="53"/>
        <v>0.10833530908912767</v>
      </c>
      <c r="AL48" s="62">
        <f t="shared" si="53"/>
        <v>0</v>
      </c>
      <c r="AN48" s="62">
        <f t="shared" ref="AN48:AQ48" si="60">IF(ISERROR(AN38/AN$33),0,AN38/AN$33)</f>
        <v>0</v>
      </c>
      <c r="AO48" s="62">
        <f t="shared" si="60"/>
        <v>0</v>
      </c>
      <c r="AP48" s="62">
        <f t="shared" si="60"/>
        <v>0</v>
      </c>
      <c r="AQ48" s="62">
        <f t="shared" si="60"/>
        <v>9.8405361408635053E-2</v>
      </c>
      <c r="AS48" s="62">
        <f t="shared" ref="AS48:AV48" si="61">IF(ISERROR(AS38/AS$33),0,AS38/AS$33)</f>
        <v>0.10971878400929902</v>
      </c>
      <c r="AT48" s="62">
        <f t="shared" si="61"/>
        <v>0.11154769898984968</v>
      </c>
      <c r="AU48" s="62">
        <f t="shared" si="61"/>
        <v>0.113951770065797</v>
      </c>
      <c r="AV48" s="62">
        <f t="shared" si="61"/>
        <v>0.10757690697094806</v>
      </c>
      <c r="AX48" s="62">
        <f t="shared" ref="AX48:AY48" si="62">IF(ISERROR(AX38/AX$33),0,AX38/AX$33)</f>
        <v>0.11741384659499547</v>
      </c>
      <c r="AY48" s="62">
        <f t="shared" si="62"/>
        <v>0.11119098992089592</v>
      </c>
    </row>
    <row r="49" spans="2:51" s="45" customFormat="1" x14ac:dyDescent="0.25">
      <c r="B49" s="18" t="s">
        <v>21</v>
      </c>
      <c r="C49" s="62">
        <f t="shared" si="56"/>
        <v>0</v>
      </c>
      <c r="D49" s="62">
        <f t="shared" si="53"/>
        <v>0</v>
      </c>
      <c r="E49" s="62">
        <f t="shared" si="53"/>
        <v>0</v>
      </c>
      <c r="F49" s="62">
        <f t="shared" si="53"/>
        <v>0</v>
      </c>
      <c r="G49" s="62">
        <f t="shared" si="53"/>
        <v>0</v>
      </c>
      <c r="H49" s="62">
        <f t="shared" si="53"/>
        <v>0</v>
      </c>
      <c r="I49" s="62">
        <f t="shared" si="53"/>
        <v>0</v>
      </c>
      <c r="J49" s="62">
        <f t="shared" si="53"/>
        <v>0</v>
      </c>
      <c r="K49" s="62">
        <f t="shared" si="53"/>
        <v>0</v>
      </c>
      <c r="L49" s="62">
        <f t="shared" si="53"/>
        <v>0</v>
      </c>
      <c r="M49" s="62">
        <f t="shared" si="53"/>
        <v>0</v>
      </c>
      <c r="N49" s="62">
        <f t="shared" si="53"/>
        <v>0</v>
      </c>
      <c r="O49" s="62">
        <f t="shared" si="53"/>
        <v>0</v>
      </c>
      <c r="P49" s="62">
        <f t="shared" si="53"/>
        <v>0</v>
      </c>
      <c r="Q49" s="62">
        <f t="shared" si="53"/>
        <v>0</v>
      </c>
      <c r="R49" s="62">
        <f t="shared" si="53"/>
        <v>0</v>
      </c>
      <c r="S49" s="62">
        <f t="shared" si="53"/>
        <v>0</v>
      </c>
      <c r="T49" s="62">
        <f t="shared" si="53"/>
        <v>0</v>
      </c>
      <c r="U49" s="62">
        <f t="shared" si="53"/>
        <v>0</v>
      </c>
      <c r="V49" s="62">
        <f t="shared" si="53"/>
        <v>0</v>
      </c>
      <c r="W49" s="62">
        <f t="shared" si="53"/>
        <v>0</v>
      </c>
      <c r="X49" s="62">
        <f t="shared" si="53"/>
        <v>0</v>
      </c>
      <c r="Y49" s="62">
        <f t="shared" si="53"/>
        <v>0</v>
      </c>
      <c r="Z49" s="62">
        <f t="shared" si="53"/>
        <v>0</v>
      </c>
      <c r="AA49" s="62">
        <f t="shared" si="53"/>
        <v>0</v>
      </c>
      <c r="AB49" s="62">
        <f t="shared" si="53"/>
        <v>0</v>
      </c>
      <c r="AC49" s="62">
        <f t="shared" si="53"/>
        <v>0</v>
      </c>
      <c r="AD49" s="62">
        <f t="shared" si="53"/>
        <v>0</v>
      </c>
      <c r="AE49" s="62">
        <f t="shared" si="53"/>
        <v>0</v>
      </c>
      <c r="AF49" s="62">
        <f t="shared" si="53"/>
        <v>0</v>
      </c>
      <c r="AG49" s="62">
        <f t="shared" si="53"/>
        <v>0</v>
      </c>
      <c r="AH49" s="62">
        <f t="shared" si="53"/>
        <v>0</v>
      </c>
      <c r="AI49" s="62">
        <f t="shared" si="53"/>
        <v>0</v>
      </c>
      <c r="AJ49" s="62">
        <f t="shared" si="53"/>
        <v>0</v>
      </c>
      <c r="AK49" s="62">
        <f t="shared" si="53"/>
        <v>0</v>
      </c>
      <c r="AL49" s="62">
        <f t="shared" si="53"/>
        <v>0</v>
      </c>
      <c r="AN49" s="62">
        <f t="shared" ref="AN49:AQ49" si="63">IF(ISERROR(AN39/AN$33),0,AN39/AN$33)</f>
        <v>0</v>
      </c>
      <c r="AO49" s="62">
        <f t="shared" si="63"/>
        <v>0</v>
      </c>
      <c r="AP49" s="62">
        <f t="shared" si="63"/>
        <v>0</v>
      </c>
      <c r="AQ49" s="62">
        <f t="shared" si="63"/>
        <v>0</v>
      </c>
      <c r="AS49" s="62">
        <f t="shared" ref="AS49:AV49" si="64">IF(ISERROR(AS39/AS$33),0,AS39/AS$33)</f>
        <v>0</v>
      </c>
      <c r="AT49" s="62">
        <f t="shared" si="64"/>
        <v>0</v>
      </c>
      <c r="AU49" s="62">
        <f t="shared" si="64"/>
        <v>0</v>
      </c>
      <c r="AV49" s="62">
        <f t="shared" si="64"/>
        <v>0</v>
      </c>
      <c r="AX49" s="62">
        <f t="shared" ref="AX49:AY49" si="65">IF(ISERROR(AX39/AX$33),0,AX39/AX$33)</f>
        <v>0</v>
      </c>
      <c r="AY49" s="62">
        <f t="shared" si="65"/>
        <v>0</v>
      </c>
    </row>
    <row r="50" spans="2:51" s="45" customFormat="1" x14ac:dyDescent="0.25">
      <c r="B50" s="18" t="s">
        <v>22</v>
      </c>
      <c r="C50" s="62">
        <f t="shared" si="56"/>
        <v>0</v>
      </c>
      <c r="D50" s="62">
        <f t="shared" si="53"/>
        <v>0</v>
      </c>
      <c r="E50" s="62">
        <f t="shared" si="53"/>
        <v>0</v>
      </c>
      <c r="F50" s="62">
        <f t="shared" si="53"/>
        <v>0</v>
      </c>
      <c r="G50" s="62">
        <f t="shared" si="53"/>
        <v>0</v>
      </c>
      <c r="H50" s="62">
        <f t="shared" si="53"/>
        <v>0</v>
      </c>
      <c r="I50" s="62">
        <f t="shared" si="53"/>
        <v>0</v>
      </c>
      <c r="J50" s="62">
        <f t="shared" si="53"/>
        <v>0</v>
      </c>
      <c r="K50" s="62">
        <f t="shared" si="53"/>
        <v>0</v>
      </c>
      <c r="L50" s="62">
        <f t="shared" si="53"/>
        <v>0</v>
      </c>
      <c r="M50" s="62">
        <f t="shared" si="53"/>
        <v>0</v>
      </c>
      <c r="N50" s="62">
        <f t="shared" si="53"/>
        <v>0</v>
      </c>
      <c r="O50" s="62">
        <f t="shared" si="53"/>
        <v>0</v>
      </c>
      <c r="P50" s="62">
        <f t="shared" si="53"/>
        <v>0</v>
      </c>
      <c r="Q50" s="62">
        <f t="shared" si="53"/>
        <v>0</v>
      </c>
      <c r="R50" s="62">
        <f t="shared" si="53"/>
        <v>0</v>
      </c>
      <c r="S50" s="62">
        <f t="shared" si="53"/>
        <v>0</v>
      </c>
      <c r="T50" s="62">
        <f t="shared" si="53"/>
        <v>0</v>
      </c>
      <c r="U50" s="62">
        <f t="shared" si="53"/>
        <v>0</v>
      </c>
      <c r="V50" s="62">
        <f t="shared" si="53"/>
        <v>0</v>
      </c>
      <c r="W50" s="62">
        <f t="shared" si="53"/>
        <v>3.1242767131913565E-2</v>
      </c>
      <c r="X50" s="62">
        <f t="shared" si="53"/>
        <v>2.8511383712565001E-2</v>
      </c>
      <c r="Y50" s="62">
        <f t="shared" si="53"/>
        <v>2.8008974577972967E-2</v>
      </c>
      <c r="Z50" s="62">
        <f t="shared" si="53"/>
        <v>2.5614931402065475E-2</v>
      </c>
      <c r="AA50" s="62">
        <f t="shared" si="53"/>
        <v>2.889088642459391E-2</v>
      </c>
      <c r="AB50" s="62">
        <f t="shared" si="53"/>
        <v>2.6487402454792849E-2</v>
      </c>
      <c r="AC50" s="62">
        <f t="shared" si="53"/>
        <v>2.6029442471762376E-2</v>
      </c>
      <c r="AD50" s="62">
        <f t="shared" si="53"/>
        <v>2.4902307199619934E-2</v>
      </c>
      <c r="AE50" s="62">
        <f t="shared" si="53"/>
        <v>2.5067998239938338E-2</v>
      </c>
      <c r="AF50" s="62">
        <f t="shared" si="53"/>
        <v>2.4427513855716364E-2</v>
      </c>
      <c r="AG50" s="62">
        <f t="shared" si="53"/>
        <v>2.3816601692098108E-2</v>
      </c>
      <c r="AH50" s="62">
        <f t="shared" si="53"/>
        <v>2.4708675408499168E-2</v>
      </c>
      <c r="AI50" s="62">
        <f t="shared" si="53"/>
        <v>2.3757774166482813E-2</v>
      </c>
      <c r="AJ50" s="62">
        <f t="shared" si="53"/>
        <v>2.6266820559195093E-2</v>
      </c>
      <c r="AK50" s="62">
        <f t="shared" si="53"/>
        <v>2.7671294168148883E-2</v>
      </c>
      <c r="AL50" s="62">
        <f t="shared" si="53"/>
        <v>0</v>
      </c>
      <c r="AN50" s="62">
        <f t="shared" ref="AN50:AQ50" si="66">IF(ISERROR(AN40/AN$33),0,AN40/AN$33)</f>
        <v>0</v>
      </c>
      <c r="AO50" s="62">
        <f t="shared" si="66"/>
        <v>0</v>
      </c>
      <c r="AP50" s="62">
        <f t="shared" si="66"/>
        <v>0</v>
      </c>
      <c r="AQ50" s="62">
        <f t="shared" si="66"/>
        <v>2.7071264746459687E-2</v>
      </c>
      <c r="AS50" s="62">
        <f t="shared" ref="AS50:AV50" si="67">IF(ISERROR(AS40/AS$33),0,AS40/AS$33)</f>
        <v>2.6998087379598319E-2</v>
      </c>
      <c r="AT50" s="62">
        <f t="shared" si="67"/>
        <v>2.4793693766963276E-2</v>
      </c>
      <c r="AU50" s="62">
        <f t="shared" si="67"/>
        <v>2.4093079810803945E-2</v>
      </c>
      <c r="AV50" s="62">
        <f t="shared" si="67"/>
        <v>2.6943091079155192E-2</v>
      </c>
      <c r="AX50" s="62">
        <f t="shared" ref="AX50:AY50" si="68">IF(ISERROR(AX40/AX$33),0,AX40/AX$33)</f>
        <v>3.338074996340111E-2</v>
      </c>
      <c r="AY50" s="62">
        <f t="shared" si="68"/>
        <v>2.5431316228322492E-2</v>
      </c>
    </row>
    <row r="51" spans="2:51" s="45" customFormat="1" x14ac:dyDescent="0.25">
      <c r="B51" s="18" t="s">
        <v>23</v>
      </c>
      <c r="C51" s="62">
        <f t="shared" si="56"/>
        <v>0</v>
      </c>
      <c r="D51" s="62">
        <f t="shared" si="53"/>
        <v>0</v>
      </c>
      <c r="E51" s="62">
        <f t="shared" si="53"/>
        <v>0</v>
      </c>
      <c r="F51" s="62">
        <f t="shared" si="53"/>
        <v>0</v>
      </c>
      <c r="G51" s="62">
        <f t="shared" si="53"/>
        <v>0</v>
      </c>
      <c r="H51" s="62">
        <f t="shared" si="53"/>
        <v>0</v>
      </c>
      <c r="I51" s="62">
        <f t="shared" si="53"/>
        <v>0</v>
      </c>
      <c r="J51" s="62">
        <f t="shared" si="53"/>
        <v>0</v>
      </c>
      <c r="K51" s="62">
        <f t="shared" si="53"/>
        <v>0</v>
      </c>
      <c r="L51" s="62">
        <f t="shared" si="53"/>
        <v>0</v>
      </c>
      <c r="M51" s="62">
        <f t="shared" si="53"/>
        <v>0</v>
      </c>
      <c r="N51" s="62">
        <f t="shared" si="53"/>
        <v>0</v>
      </c>
      <c r="O51" s="62">
        <f t="shared" si="53"/>
        <v>0</v>
      </c>
      <c r="P51" s="62">
        <f t="shared" si="53"/>
        <v>0</v>
      </c>
      <c r="Q51" s="62">
        <f t="shared" si="53"/>
        <v>0</v>
      </c>
      <c r="R51" s="62">
        <f t="shared" si="53"/>
        <v>0</v>
      </c>
      <c r="S51" s="62">
        <f t="shared" si="53"/>
        <v>0</v>
      </c>
      <c r="T51" s="62">
        <f t="shared" si="53"/>
        <v>0</v>
      </c>
      <c r="U51" s="62">
        <f t="shared" si="53"/>
        <v>0</v>
      </c>
      <c r="V51" s="62">
        <f t="shared" si="53"/>
        <v>0</v>
      </c>
      <c r="W51" s="62">
        <f t="shared" si="53"/>
        <v>3.1224448046440281E-2</v>
      </c>
      <c r="X51" s="62">
        <f t="shared" si="53"/>
        <v>2.8461768344124373E-2</v>
      </c>
      <c r="Y51" s="62">
        <f t="shared" si="53"/>
        <v>2.7867484611161075E-2</v>
      </c>
      <c r="Z51" s="62">
        <f t="shared" si="53"/>
        <v>2.5541729946201623E-2</v>
      </c>
      <c r="AA51" s="62">
        <f t="shared" si="53"/>
        <v>2.8690253459119394E-2</v>
      </c>
      <c r="AB51" s="62">
        <f t="shared" si="53"/>
        <v>2.6284871030831311E-2</v>
      </c>
      <c r="AC51" s="62">
        <f t="shared" si="53"/>
        <v>2.1713085070480517E-2</v>
      </c>
      <c r="AD51" s="62">
        <f t="shared" si="53"/>
        <v>2.4785469656388018E-2</v>
      </c>
      <c r="AE51" s="62">
        <f t="shared" si="53"/>
        <v>2.108318981924313E-2</v>
      </c>
      <c r="AF51" s="62">
        <f t="shared" si="53"/>
        <v>2.0466811818196349E-2</v>
      </c>
      <c r="AG51" s="62">
        <f t="shared" si="53"/>
        <v>2.0030720301989061E-2</v>
      </c>
      <c r="AH51" s="62">
        <f t="shared" si="53"/>
        <v>2.0780992629059896E-2</v>
      </c>
      <c r="AI51" s="62">
        <f t="shared" si="53"/>
        <v>1.9981244463827243E-2</v>
      </c>
      <c r="AJ51" s="62">
        <f t="shared" si="53"/>
        <v>2.2091454249531989E-2</v>
      </c>
      <c r="AK51" s="62">
        <f t="shared" si="53"/>
        <v>2.2778257191052635E-2</v>
      </c>
      <c r="AL51" s="62">
        <f t="shared" si="53"/>
        <v>0</v>
      </c>
      <c r="AN51" s="62">
        <f t="shared" ref="AN51:AQ51" si="69">IF(ISERROR(AN41/AN$33),0,AN41/AN$33)</f>
        <v>0</v>
      </c>
      <c r="AO51" s="62">
        <f t="shared" si="69"/>
        <v>0</v>
      </c>
      <c r="AP51" s="62">
        <f t="shared" si="69"/>
        <v>0</v>
      </c>
      <c r="AQ51" s="62">
        <f t="shared" si="69"/>
        <v>2.6984435321583906E-2</v>
      </c>
      <c r="AS51" s="62">
        <f t="shared" ref="AS51:AV51" si="70">IF(ISERROR(AS41/AS$33),0,AS41/AS$33)</f>
        <v>2.5168035630448105E-2</v>
      </c>
      <c r="AT51" s="62">
        <f t="shared" si="70"/>
        <v>2.2021390865621764E-2</v>
      </c>
      <c r="AU51" s="62">
        <f t="shared" si="70"/>
        <v>2.026325049382113E-2</v>
      </c>
      <c r="AV51" s="62">
        <f t="shared" si="70"/>
        <v>2.2422157923428915E-2</v>
      </c>
      <c r="AX51" s="62">
        <f t="shared" ref="AX51:AY51" si="71">IF(ISERROR(AX41/AX$33),0,AX41/AX$33)</f>
        <v>3.3290220994291825E-2</v>
      </c>
      <c r="AY51" s="62">
        <f t="shared" si="71"/>
        <v>2.2172031504701244E-2</v>
      </c>
    </row>
    <row r="52" spans="2:51" s="45" customFormat="1" x14ac:dyDescent="0.25">
      <c r="B52" s="18" t="s">
        <v>24</v>
      </c>
      <c r="C52" s="62">
        <f t="shared" si="56"/>
        <v>0</v>
      </c>
      <c r="D52" s="62">
        <f t="shared" si="53"/>
        <v>0</v>
      </c>
      <c r="E52" s="62">
        <f t="shared" si="53"/>
        <v>0</v>
      </c>
      <c r="F52" s="62">
        <f t="shared" si="53"/>
        <v>0</v>
      </c>
      <c r="G52" s="62">
        <f t="shared" si="53"/>
        <v>0</v>
      </c>
      <c r="H52" s="62">
        <f t="shared" si="53"/>
        <v>0</v>
      </c>
      <c r="I52" s="62">
        <f t="shared" si="53"/>
        <v>0</v>
      </c>
      <c r="J52" s="62">
        <f t="shared" si="53"/>
        <v>0</v>
      </c>
      <c r="K52" s="62">
        <f t="shared" si="53"/>
        <v>0</v>
      </c>
      <c r="L52" s="62">
        <f t="shared" si="53"/>
        <v>0</v>
      </c>
      <c r="M52" s="62">
        <f t="shared" si="53"/>
        <v>0</v>
      </c>
      <c r="N52" s="62">
        <f t="shared" si="53"/>
        <v>0</v>
      </c>
      <c r="O52" s="62">
        <f t="shared" si="53"/>
        <v>0</v>
      </c>
      <c r="P52" s="62">
        <f t="shared" si="53"/>
        <v>0</v>
      </c>
      <c r="Q52" s="62">
        <f t="shared" si="53"/>
        <v>0</v>
      </c>
      <c r="R52" s="62">
        <f t="shared" si="53"/>
        <v>0</v>
      </c>
      <c r="S52" s="62">
        <f t="shared" si="53"/>
        <v>0</v>
      </c>
      <c r="T52" s="62">
        <f t="shared" si="53"/>
        <v>0</v>
      </c>
      <c r="U52" s="62">
        <f t="shared" si="53"/>
        <v>0</v>
      </c>
      <c r="V52" s="62">
        <f t="shared" si="53"/>
        <v>0</v>
      </c>
      <c r="W52" s="62">
        <f t="shared" si="53"/>
        <v>0</v>
      </c>
      <c r="X52" s="62">
        <f t="shared" si="53"/>
        <v>0</v>
      </c>
      <c r="Y52" s="62">
        <f t="shared" si="53"/>
        <v>0</v>
      </c>
      <c r="Z52" s="62">
        <f t="shared" si="53"/>
        <v>0</v>
      </c>
      <c r="AA52" s="62">
        <f t="shared" si="53"/>
        <v>0</v>
      </c>
      <c r="AB52" s="62">
        <f t="shared" si="53"/>
        <v>0</v>
      </c>
      <c r="AC52" s="62">
        <f t="shared" si="53"/>
        <v>0</v>
      </c>
      <c r="AD52" s="62">
        <f t="shared" si="53"/>
        <v>0</v>
      </c>
      <c r="AE52" s="62">
        <f t="shared" si="53"/>
        <v>0</v>
      </c>
      <c r="AF52" s="62">
        <f t="shared" si="53"/>
        <v>0</v>
      </c>
      <c r="AG52" s="62">
        <f t="shared" si="53"/>
        <v>0</v>
      </c>
      <c r="AH52" s="62">
        <f t="shared" si="53"/>
        <v>0</v>
      </c>
      <c r="AI52" s="62">
        <f t="shared" si="53"/>
        <v>0</v>
      </c>
      <c r="AJ52" s="62">
        <f t="shared" si="53"/>
        <v>0</v>
      </c>
      <c r="AK52" s="62">
        <f t="shared" si="53"/>
        <v>0</v>
      </c>
      <c r="AL52" s="62">
        <f t="shared" si="53"/>
        <v>0</v>
      </c>
      <c r="AN52" s="62">
        <f t="shared" ref="AN52:AQ52" si="72">IF(ISERROR(AN42/AN$33),0,AN42/AN$33)</f>
        <v>0</v>
      </c>
      <c r="AO52" s="62">
        <f t="shared" si="72"/>
        <v>0</v>
      </c>
      <c r="AP52" s="62">
        <f t="shared" si="72"/>
        <v>0</v>
      </c>
      <c r="AQ52" s="62">
        <f t="shared" si="72"/>
        <v>0</v>
      </c>
      <c r="AS52" s="62">
        <f t="shared" ref="AS52:AV52" si="73">IF(ISERROR(AS42/AS$33),0,AS42/AS$33)</f>
        <v>0</v>
      </c>
      <c r="AT52" s="62">
        <f t="shared" si="73"/>
        <v>0</v>
      </c>
      <c r="AU52" s="62">
        <f t="shared" si="73"/>
        <v>0</v>
      </c>
      <c r="AV52" s="62">
        <f t="shared" si="73"/>
        <v>0</v>
      </c>
      <c r="AX52" s="62">
        <f t="shared" ref="AX52:AY52" si="74">IF(ISERROR(AX42/AX$33),0,AX42/AX$33)</f>
        <v>0</v>
      </c>
      <c r="AY52" s="62">
        <f t="shared" si="74"/>
        <v>0</v>
      </c>
    </row>
    <row r="53" spans="2:51" x14ac:dyDescent="0.25">
      <c r="B53" s="18" t="s">
        <v>25</v>
      </c>
      <c r="C53" s="62">
        <f t="shared" si="56"/>
        <v>0</v>
      </c>
      <c r="D53" s="62">
        <f t="shared" si="53"/>
        <v>0</v>
      </c>
      <c r="E53" s="62">
        <f t="shared" si="53"/>
        <v>0</v>
      </c>
      <c r="F53" s="62">
        <f t="shared" si="53"/>
        <v>0</v>
      </c>
      <c r="G53" s="62">
        <f t="shared" si="53"/>
        <v>0</v>
      </c>
      <c r="H53" s="62">
        <f t="shared" si="53"/>
        <v>0</v>
      </c>
      <c r="I53" s="62">
        <f t="shared" si="53"/>
        <v>0</v>
      </c>
      <c r="J53" s="62">
        <f t="shared" si="53"/>
        <v>0</v>
      </c>
      <c r="K53" s="62">
        <f t="shared" si="53"/>
        <v>0</v>
      </c>
      <c r="L53" s="62">
        <f t="shared" si="53"/>
        <v>0</v>
      </c>
      <c r="M53" s="62">
        <f t="shared" si="53"/>
        <v>0</v>
      </c>
      <c r="N53" s="62">
        <f t="shared" si="53"/>
        <v>0</v>
      </c>
      <c r="O53" s="62">
        <f t="shared" si="53"/>
        <v>0</v>
      </c>
      <c r="P53" s="62">
        <f t="shared" si="53"/>
        <v>0</v>
      </c>
      <c r="Q53" s="62">
        <f t="shared" si="53"/>
        <v>0</v>
      </c>
      <c r="R53" s="62">
        <f t="shared" si="53"/>
        <v>0</v>
      </c>
      <c r="S53" s="62">
        <f t="shared" si="53"/>
        <v>0</v>
      </c>
      <c r="T53" s="62">
        <f t="shared" si="53"/>
        <v>0</v>
      </c>
      <c r="U53" s="62">
        <f t="shared" si="53"/>
        <v>0</v>
      </c>
      <c r="V53" s="62">
        <f t="shared" si="53"/>
        <v>0</v>
      </c>
      <c r="W53" s="62">
        <f t="shared" si="53"/>
        <v>0</v>
      </c>
      <c r="X53" s="62">
        <f t="shared" si="53"/>
        <v>0</v>
      </c>
      <c r="Y53" s="62">
        <f t="shared" si="53"/>
        <v>0</v>
      </c>
      <c r="Z53" s="62">
        <f t="shared" si="53"/>
        <v>0</v>
      </c>
      <c r="AA53" s="62">
        <f t="shared" si="53"/>
        <v>0</v>
      </c>
      <c r="AB53" s="62">
        <f t="shared" si="53"/>
        <v>0</v>
      </c>
      <c r="AC53" s="62">
        <f t="shared" ref="AC53:AL53" si="75">IF(ISERROR(AC43/AC$33),0,AC43/AC$33)</f>
        <v>0</v>
      </c>
      <c r="AD53" s="62">
        <f t="shared" si="75"/>
        <v>0</v>
      </c>
      <c r="AE53" s="62">
        <f t="shared" si="75"/>
        <v>0</v>
      </c>
      <c r="AF53" s="62">
        <f t="shared" si="75"/>
        <v>0</v>
      </c>
      <c r="AG53" s="62">
        <f t="shared" si="75"/>
        <v>0</v>
      </c>
      <c r="AH53" s="62">
        <f t="shared" si="75"/>
        <v>0</v>
      </c>
      <c r="AI53" s="62">
        <f t="shared" si="75"/>
        <v>0</v>
      </c>
      <c r="AJ53" s="62">
        <f t="shared" si="75"/>
        <v>0</v>
      </c>
      <c r="AK53" s="62">
        <f t="shared" si="75"/>
        <v>0</v>
      </c>
      <c r="AL53" s="62">
        <f t="shared" si="75"/>
        <v>0</v>
      </c>
      <c r="AN53" s="62">
        <f t="shared" ref="AN53:AQ53" si="76">IF(ISERROR(AN43/AN$33),0,AN43/AN$33)</f>
        <v>0</v>
      </c>
      <c r="AO53" s="62">
        <f t="shared" si="76"/>
        <v>0</v>
      </c>
      <c r="AP53" s="62">
        <f t="shared" si="76"/>
        <v>0</v>
      </c>
      <c r="AQ53" s="62">
        <f t="shared" si="76"/>
        <v>0</v>
      </c>
      <c r="AR53" s="45"/>
      <c r="AS53" s="62">
        <f t="shared" ref="AS53:AV53" si="77">IF(ISERROR(AS43/AS$33),0,AS43/AS$33)</f>
        <v>0</v>
      </c>
      <c r="AT53" s="62">
        <f t="shared" si="77"/>
        <v>0</v>
      </c>
      <c r="AU53" s="62">
        <f t="shared" si="77"/>
        <v>0</v>
      </c>
      <c r="AV53" s="62">
        <f t="shared" si="77"/>
        <v>0</v>
      </c>
      <c r="AW53" s="45"/>
      <c r="AX53" s="62">
        <f t="shared" ref="AX53:AY53" si="78">IF(ISERROR(AX43/AX$33),0,AX43/AX$33)</f>
        <v>0</v>
      </c>
      <c r="AY53" s="62">
        <f t="shared" si="78"/>
        <v>0</v>
      </c>
    </row>
    <row r="55" spans="2:51" x14ac:dyDescent="0.25">
      <c r="B55" s="15" t="s">
        <v>111</v>
      </c>
      <c r="C55" s="16">
        <f>SUM(C58:C65)</f>
        <v>0</v>
      </c>
      <c r="D55" s="16">
        <f t="shared" ref="D55:AL55" si="79">SUM(D58:D65)</f>
        <v>0</v>
      </c>
      <c r="E55" s="16">
        <f t="shared" si="79"/>
        <v>0</v>
      </c>
      <c r="F55" s="16">
        <f t="shared" si="79"/>
        <v>0</v>
      </c>
      <c r="G55" s="16">
        <f t="shared" si="79"/>
        <v>0</v>
      </c>
      <c r="H55" s="16">
        <f t="shared" si="79"/>
        <v>0</v>
      </c>
      <c r="I55" s="16">
        <f t="shared" si="79"/>
        <v>0</v>
      </c>
      <c r="J55" s="16">
        <f t="shared" si="79"/>
        <v>0</v>
      </c>
      <c r="K55" s="16">
        <f t="shared" si="79"/>
        <v>0</v>
      </c>
      <c r="L55" s="16">
        <f t="shared" si="79"/>
        <v>0</v>
      </c>
      <c r="M55" s="16">
        <f t="shared" si="79"/>
        <v>0</v>
      </c>
      <c r="N55" s="16">
        <f t="shared" si="79"/>
        <v>0</v>
      </c>
      <c r="O55" s="16">
        <f t="shared" si="79"/>
        <v>0</v>
      </c>
      <c r="P55" s="16">
        <f t="shared" si="79"/>
        <v>0</v>
      </c>
      <c r="Q55" s="16">
        <f t="shared" si="79"/>
        <v>0</v>
      </c>
      <c r="R55" s="16">
        <f t="shared" si="79"/>
        <v>0</v>
      </c>
      <c r="S55" s="16">
        <f t="shared" si="79"/>
        <v>0</v>
      </c>
      <c r="T55" s="16">
        <f t="shared" si="79"/>
        <v>0</v>
      </c>
      <c r="U55" s="16">
        <f t="shared" si="79"/>
        <v>0</v>
      </c>
      <c r="V55" s="16">
        <f t="shared" si="79"/>
        <v>0</v>
      </c>
      <c r="W55" s="16">
        <f t="shared" si="79"/>
        <v>215277.35299999997</v>
      </c>
      <c r="X55" s="16">
        <f t="shared" si="79"/>
        <v>276170.71499999997</v>
      </c>
      <c r="Y55" s="16">
        <f t="shared" si="79"/>
        <v>303961.527</v>
      </c>
      <c r="Z55" s="16">
        <f t="shared" si="79"/>
        <v>493373.32899999997</v>
      </c>
      <c r="AA55" s="16">
        <f t="shared" si="79"/>
        <v>491899.93523969722</v>
      </c>
      <c r="AB55" s="16">
        <f t="shared" si="79"/>
        <v>556998.96200000006</v>
      </c>
      <c r="AC55" s="16">
        <f t="shared" si="79"/>
        <v>684472.73300000001</v>
      </c>
      <c r="AD55" s="16">
        <f t="shared" si="79"/>
        <v>725721.47400000005</v>
      </c>
      <c r="AE55" s="16">
        <f t="shared" si="79"/>
        <v>801552.99747687089</v>
      </c>
      <c r="AF55" s="16">
        <f t="shared" si="79"/>
        <v>825627.31118587009</v>
      </c>
      <c r="AG55" s="16">
        <f t="shared" si="79"/>
        <v>923775.89402859483</v>
      </c>
      <c r="AH55" s="16">
        <f t="shared" si="79"/>
        <v>923979.85618166509</v>
      </c>
      <c r="AI55" s="16">
        <f t="shared" si="79"/>
        <v>938782.28174936911</v>
      </c>
      <c r="AJ55" s="16">
        <f t="shared" si="79"/>
        <v>858701.38782169891</v>
      </c>
      <c r="AK55" s="16">
        <f t="shared" si="79"/>
        <v>792394.63858704804</v>
      </c>
      <c r="AL55" s="16">
        <f t="shared" si="79"/>
        <v>0</v>
      </c>
      <c r="AN55" s="36">
        <f>SUM(O55:Q55)</f>
        <v>0</v>
      </c>
      <c r="AO55" s="36">
        <f>SUM(R55:T55)</f>
        <v>0</v>
      </c>
      <c r="AP55" s="36">
        <f>SUM(U55:V55)</f>
        <v>0</v>
      </c>
      <c r="AQ55" s="36">
        <f>SUM(X55:Z55)</f>
        <v>1073505.571</v>
      </c>
      <c r="AR55" s="79"/>
      <c r="AS55" s="36">
        <f>SUM(AA55:AC55)</f>
        <v>1733371.6302396972</v>
      </c>
      <c r="AT55" s="36">
        <f>SUM(AD55:AF55)</f>
        <v>2352901.7826627409</v>
      </c>
      <c r="AU55" s="36">
        <f>SUM(AG55:AI55)</f>
        <v>2786538.0319596292</v>
      </c>
      <c r="AV55" s="36">
        <f>SUM(AJ55:AL55)</f>
        <v>1651096.0264087468</v>
      </c>
      <c r="AW55" s="79"/>
      <c r="AX55" s="36">
        <f>SUM(AN55:AQ55)</f>
        <v>1073505.571</v>
      </c>
      <c r="AY55" s="36">
        <f>SUM(AS55:AV55)</f>
        <v>8523907.4712708145</v>
      </c>
    </row>
    <row r="56" spans="2:51" x14ac:dyDescent="0.25">
      <c r="B56" s="55" t="s">
        <v>15</v>
      </c>
      <c r="C56" s="12"/>
      <c r="D56" s="57">
        <f t="shared" ref="D56:AL56" si="80">IF(ISERROR(D55/C55-1),0,D55/C55-1)</f>
        <v>0</v>
      </c>
      <c r="E56" s="57">
        <f t="shared" si="80"/>
        <v>0</v>
      </c>
      <c r="F56" s="57">
        <f t="shared" si="80"/>
        <v>0</v>
      </c>
      <c r="G56" s="57">
        <f t="shared" si="80"/>
        <v>0</v>
      </c>
      <c r="H56" s="57">
        <f t="shared" si="80"/>
        <v>0</v>
      </c>
      <c r="I56" s="57">
        <f t="shared" si="80"/>
        <v>0</v>
      </c>
      <c r="J56" s="57">
        <f t="shared" si="80"/>
        <v>0</v>
      </c>
      <c r="K56" s="57">
        <f t="shared" si="80"/>
        <v>0</v>
      </c>
      <c r="L56" s="57">
        <f t="shared" si="80"/>
        <v>0</v>
      </c>
      <c r="M56" s="57">
        <f t="shared" si="80"/>
        <v>0</v>
      </c>
      <c r="N56" s="57">
        <f t="shared" si="80"/>
        <v>0</v>
      </c>
      <c r="O56" s="57">
        <f t="shared" si="80"/>
        <v>0</v>
      </c>
      <c r="P56" s="57">
        <f t="shared" si="80"/>
        <v>0</v>
      </c>
      <c r="Q56" s="57">
        <f t="shared" si="80"/>
        <v>0</v>
      </c>
      <c r="R56" s="57">
        <f t="shared" si="80"/>
        <v>0</v>
      </c>
      <c r="S56" s="57">
        <f t="shared" si="80"/>
        <v>0</v>
      </c>
      <c r="T56" s="57">
        <f t="shared" si="80"/>
        <v>0</v>
      </c>
      <c r="U56" s="57">
        <f t="shared" si="80"/>
        <v>0</v>
      </c>
      <c r="V56" s="57">
        <f t="shared" si="80"/>
        <v>0</v>
      </c>
      <c r="W56" s="57">
        <f t="shared" si="80"/>
        <v>0</v>
      </c>
      <c r="X56" s="57">
        <f t="shared" si="80"/>
        <v>0.28286004612849358</v>
      </c>
      <c r="Y56" s="57">
        <f t="shared" si="80"/>
        <v>0.10062910544298664</v>
      </c>
      <c r="Z56" s="57">
        <f t="shared" si="80"/>
        <v>0.62314400072085419</v>
      </c>
      <c r="AA56" s="57">
        <f t="shared" si="80"/>
        <v>-2.9863668619645178E-3</v>
      </c>
      <c r="AB56" s="57">
        <f t="shared" si="80"/>
        <v>0.13234201124377232</v>
      </c>
      <c r="AC56" s="57">
        <f t="shared" si="80"/>
        <v>0.22885818411991932</v>
      </c>
      <c r="AD56" s="57">
        <f t="shared" si="80"/>
        <v>6.0263526962147207E-2</v>
      </c>
      <c r="AE56" s="57">
        <f t="shared" si="80"/>
        <v>0.10449122176157477</v>
      </c>
      <c r="AF56" s="57">
        <f t="shared" si="80"/>
        <v>3.0034587587820516E-2</v>
      </c>
      <c r="AG56" s="57">
        <f t="shared" si="80"/>
        <v>0.11887758739685017</v>
      </c>
      <c r="AH56" s="57">
        <f t="shared" si="80"/>
        <v>2.2079181150824745E-4</v>
      </c>
      <c r="AI56" s="57">
        <f t="shared" si="80"/>
        <v>1.6020290343638832E-2</v>
      </c>
      <c r="AJ56" s="57">
        <f t="shared" si="80"/>
        <v>-8.5302945618491943E-2</v>
      </c>
      <c r="AK56" s="57">
        <f t="shared" si="80"/>
        <v>-7.7217470677267364E-2</v>
      </c>
      <c r="AL56" s="57">
        <f t="shared" si="80"/>
        <v>-1</v>
      </c>
    </row>
    <row r="57" spans="2:51" ht="15.75" thickBot="1" x14ac:dyDescent="0.3">
      <c r="B57" s="55"/>
      <c r="C57" s="12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  <row r="58" spans="2:51" ht="16.5" thickTop="1" thickBot="1" x14ac:dyDescent="0.3">
      <c r="B58" s="10" t="s">
        <v>112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8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58">
        <v>0</v>
      </c>
      <c r="AI58" s="58">
        <v>0</v>
      </c>
      <c r="AJ58" s="58">
        <v>0</v>
      </c>
      <c r="AK58" s="58">
        <v>0</v>
      </c>
      <c r="AL58" s="58">
        <v>0</v>
      </c>
      <c r="AN58" s="102">
        <f>SUM(O58:Q58)</f>
        <v>0</v>
      </c>
      <c r="AO58" s="102">
        <f>SUM(R58:T58)</f>
        <v>0</v>
      </c>
      <c r="AP58" s="102">
        <f t="shared" ref="AP58:AP65" si="81">SUM(U58:W58)</f>
        <v>0</v>
      </c>
      <c r="AQ58" s="102">
        <f>SUM(X58:Z58)</f>
        <v>0</v>
      </c>
      <c r="AR58" s="103"/>
      <c r="AS58" s="102">
        <f>SUM(AA58:AC58)</f>
        <v>0</v>
      </c>
      <c r="AT58" s="102">
        <f>SUM(AD58:AF58)</f>
        <v>0</v>
      </c>
      <c r="AU58" s="102">
        <f>SUM(AG58:AI58)</f>
        <v>0</v>
      </c>
      <c r="AV58" s="102">
        <f>SUM(AJ58:AL58)</f>
        <v>0</v>
      </c>
      <c r="AW58" s="103"/>
      <c r="AX58" s="102">
        <f>SUM(AN58:AQ58)</f>
        <v>0</v>
      </c>
      <c r="AY58" s="102">
        <f>SUM(AS58:AV58)</f>
        <v>0</v>
      </c>
    </row>
    <row r="59" spans="2:51" ht="16.5" thickTop="1" thickBot="1" x14ac:dyDescent="0.3">
      <c r="B59" s="10" t="s">
        <v>113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185113.95499999999</v>
      </c>
      <c r="X59" s="58">
        <v>234795.201</v>
      </c>
      <c r="Y59" s="58">
        <v>262341.21600000001</v>
      </c>
      <c r="Z59" s="58">
        <v>422423.03399999999</v>
      </c>
      <c r="AA59" s="58">
        <v>403650.13</v>
      </c>
      <c r="AB59" s="58">
        <v>454192.19400000002</v>
      </c>
      <c r="AC59" s="58">
        <v>564685.527</v>
      </c>
      <c r="AD59" s="58">
        <v>600274.52899999998</v>
      </c>
      <c r="AE59" s="58">
        <v>661167.03700588702</v>
      </c>
      <c r="AF59" s="58">
        <v>680160.10933557607</v>
      </c>
      <c r="AG59" s="58">
        <v>760882.95037846896</v>
      </c>
      <c r="AH59" s="58">
        <v>758480.32800672809</v>
      </c>
      <c r="AI59" s="58">
        <v>771544.42304457503</v>
      </c>
      <c r="AJ59" s="58">
        <v>707491.45778805693</v>
      </c>
      <c r="AK59" s="58">
        <v>647252.94576114404</v>
      </c>
      <c r="AL59" s="58">
        <v>0</v>
      </c>
      <c r="AN59" s="102">
        <f t="shared" ref="AN59:AN65" si="82">SUM(O59:Q59)</f>
        <v>0</v>
      </c>
      <c r="AO59" s="102">
        <f t="shared" ref="AO59:AO65" si="83">SUM(R59:T59)</f>
        <v>0</v>
      </c>
      <c r="AP59" s="102">
        <f t="shared" si="81"/>
        <v>185113.95499999999</v>
      </c>
      <c r="AQ59" s="102">
        <f t="shared" ref="AQ59:AQ65" si="84">SUM(X59:Z59)</f>
        <v>919559.451</v>
      </c>
      <c r="AR59" s="103"/>
      <c r="AS59" s="102">
        <f t="shared" ref="AS59:AS65" si="85">SUM(AA59:AC59)</f>
        <v>1422527.851</v>
      </c>
      <c r="AT59" s="102">
        <f t="shared" ref="AT59:AT65" si="86">SUM(AD59:AF59)</f>
        <v>1941601.6753414632</v>
      </c>
      <c r="AU59" s="102">
        <f t="shared" ref="AU59:AU65" si="87">SUM(AG59:AI59)</f>
        <v>2290907.7014297722</v>
      </c>
      <c r="AV59" s="102">
        <f t="shared" ref="AV59:AV65" si="88">SUM(AJ59:AL59)</f>
        <v>1354744.4035492009</v>
      </c>
      <c r="AW59" s="103"/>
      <c r="AX59" s="102">
        <f t="shared" ref="AX59:AX65" si="89">SUM(AN59:AQ59)</f>
        <v>1104673.406</v>
      </c>
      <c r="AY59" s="102">
        <f t="shared" ref="AY59:AY65" si="90">SUM(AS59:AV59)</f>
        <v>7009781.6313204365</v>
      </c>
    </row>
    <row r="60" spans="2:51" ht="16.5" thickTop="1" thickBot="1" x14ac:dyDescent="0.3">
      <c r="B60" s="11" t="s">
        <v>114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24049.940999999999</v>
      </c>
      <c r="X60" s="58">
        <v>34347.843999999997</v>
      </c>
      <c r="Y60" s="58">
        <v>35660.555</v>
      </c>
      <c r="Z60" s="58">
        <v>62417.999000000003</v>
      </c>
      <c r="AA60" s="58">
        <v>66443.752999999997</v>
      </c>
      <c r="AB60" s="58">
        <v>78534.816000000006</v>
      </c>
      <c r="AC60" s="58">
        <v>102647.42600000001</v>
      </c>
      <c r="AD60" s="58">
        <v>112003.452</v>
      </c>
      <c r="AE60" s="58">
        <v>127466.239</v>
      </c>
      <c r="AF60" s="58">
        <v>131599.15983852002</v>
      </c>
      <c r="AG60" s="58">
        <v>148967.38225399499</v>
      </c>
      <c r="AH60" s="58">
        <v>151274.36080740101</v>
      </c>
      <c r="AI60" s="58">
        <v>152723.10849453299</v>
      </c>
      <c r="AJ60" s="58">
        <v>136068.360647603</v>
      </c>
      <c r="AK60" s="58">
        <v>128250.18870479401</v>
      </c>
      <c r="AL60" s="58">
        <v>0</v>
      </c>
      <c r="AN60" s="102">
        <f t="shared" si="82"/>
        <v>0</v>
      </c>
      <c r="AO60" s="102">
        <f t="shared" si="83"/>
        <v>0</v>
      </c>
      <c r="AP60" s="102">
        <f t="shared" si="81"/>
        <v>24049.940999999999</v>
      </c>
      <c r="AQ60" s="102">
        <f t="shared" si="84"/>
        <v>132426.39800000002</v>
      </c>
      <c r="AR60" s="103"/>
      <c r="AS60" s="102">
        <f t="shared" si="85"/>
        <v>247625.99500000002</v>
      </c>
      <c r="AT60" s="102">
        <f t="shared" si="86"/>
        <v>371068.85083851998</v>
      </c>
      <c r="AU60" s="102">
        <f t="shared" si="87"/>
        <v>452964.851555929</v>
      </c>
      <c r="AV60" s="102">
        <f t="shared" si="88"/>
        <v>264318.54935239698</v>
      </c>
      <c r="AW60" s="103"/>
      <c r="AX60" s="102">
        <f t="shared" si="89"/>
        <v>156476.33900000001</v>
      </c>
      <c r="AY60" s="102">
        <f t="shared" si="90"/>
        <v>1335978.246746846</v>
      </c>
    </row>
    <row r="61" spans="2:51" ht="16.5" thickTop="1" thickBot="1" x14ac:dyDescent="0.3">
      <c r="B61" s="18" t="s">
        <v>115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58">
        <v>0</v>
      </c>
      <c r="AI61" s="58">
        <v>0</v>
      </c>
      <c r="AJ61" s="58">
        <v>0</v>
      </c>
      <c r="AK61" s="58">
        <v>0</v>
      </c>
      <c r="AL61" s="58">
        <v>0</v>
      </c>
      <c r="AN61" s="102">
        <f t="shared" si="82"/>
        <v>0</v>
      </c>
      <c r="AO61" s="102">
        <f t="shared" si="83"/>
        <v>0</v>
      </c>
      <c r="AP61" s="102">
        <f t="shared" si="81"/>
        <v>0</v>
      </c>
      <c r="AQ61" s="102">
        <f t="shared" si="84"/>
        <v>0</v>
      </c>
      <c r="AR61" s="103"/>
      <c r="AS61" s="102">
        <f t="shared" si="85"/>
        <v>0</v>
      </c>
      <c r="AT61" s="102">
        <f t="shared" si="86"/>
        <v>0</v>
      </c>
      <c r="AU61" s="102">
        <f t="shared" si="87"/>
        <v>0</v>
      </c>
      <c r="AV61" s="102">
        <f t="shared" si="88"/>
        <v>0</v>
      </c>
      <c r="AW61" s="103"/>
      <c r="AX61" s="102">
        <f t="shared" si="89"/>
        <v>0</v>
      </c>
      <c r="AY61" s="102">
        <f t="shared" si="90"/>
        <v>0</v>
      </c>
    </row>
    <row r="62" spans="2:51" ht="16.5" thickTop="1" thickBot="1" x14ac:dyDescent="0.3">
      <c r="B62" s="18" t="s">
        <v>116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0</v>
      </c>
      <c r="W62" s="58">
        <v>6113.4570000000003</v>
      </c>
      <c r="X62" s="58">
        <v>7027.67</v>
      </c>
      <c r="Y62" s="58">
        <v>5959.7560000000003</v>
      </c>
      <c r="Z62" s="58">
        <v>8532.2960000000003</v>
      </c>
      <c r="AA62" s="58">
        <v>21806.052239697219</v>
      </c>
      <c r="AB62" s="58">
        <v>24271.952000000001</v>
      </c>
      <c r="AC62" s="58">
        <v>17139.78</v>
      </c>
      <c r="AD62" s="58">
        <v>13443.493</v>
      </c>
      <c r="AE62" s="58">
        <v>12919.721470983983</v>
      </c>
      <c r="AF62" s="58">
        <v>13868.042011774</v>
      </c>
      <c r="AG62" s="58">
        <v>13925.561396130979</v>
      </c>
      <c r="AH62" s="58">
        <v>14225.167367535949</v>
      </c>
      <c r="AI62" s="58">
        <v>14514.750210261107</v>
      </c>
      <c r="AJ62" s="58">
        <v>15141.569386039018</v>
      </c>
      <c r="AK62" s="58">
        <v>16891.504121110007</v>
      </c>
      <c r="AL62" s="58">
        <v>0</v>
      </c>
      <c r="AN62" s="102">
        <f t="shared" si="82"/>
        <v>0</v>
      </c>
      <c r="AO62" s="102">
        <f t="shared" si="83"/>
        <v>0</v>
      </c>
      <c r="AP62" s="102">
        <f t="shared" si="81"/>
        <v>6113.4570000000003</v>
      </c>
      <c r="AQ62" s="102">
        <f t="shared" si="84"/>
        <v>21519.722000000002</v>
      </c>
      <c r="AR62" s="103"/>
      <c r="AS62" s="102">
        <f t="shared" si="85"/>
        <v>63217.784239697219</v>
      </c>
      <c r="AT62" s="102">
        <f t="shared" si="86"/>
        <v>40231.256482757984</v>
      </c>
      <c r="AU62" s="102">
        <f t="shared" si="87"/>
        <v>42665.478973928039</v>
      </c>
      <c r="AV62" s="102">
        <f t="shared" si="88"/>
        <v>32033.073507149027</v>
      </c>
      <c r="AW62" s="103"/>
      <c r="AX62" s="102">
        <f t="shared" si="89"/>
        <v>27633.179000000004</v>
      </c>
      <c r="AY62" s="102">
        <f t="shared" si="90"/>
        <v>178147.59320353228</v>
      </c>
    </row>
    <row r="63" spans="2:51" ht="16.5" thickTop="1" thickBot="1" x14ac:dyDescent="0.3">
      <c r="B63" s="18" t="s">
        <v>120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  <c r="AC63" s="58">
        <v>0</v>
      </c>
      <c r="AD63" s="58">
        <v>0</v>
      </c>
      <c r="AE63" s="58">
        <v>0</v>
      </c>
      <c r="AF63" s="58">
        <v>0</v>
      </c>
      <c r="AG63" s="58">
        <v>0</v>
      </c>
      <c r="AH63" s="58">
        <v>0</v>
      </c>
      <c r="AI63" s="58">
        <v>0</v>
      </c>
      <c r="AJ63" s="58">
        <v>0</v>
      </c>
      <c r="AK63" s="58">
        <v>0</v>
      </c>
      <c r="AL63" s="58">
        <v>0</v>
      </c>
      <c r="AN63" s="102">
        <f t="shared" si="82"/>
        <v>0</v>
      </c>
      <c r="AO63" s="102">
        <f t="shared" si="83"/>
        <v>0</v>
      </c>
      <c r="AP63" s="102">
        <f t="shared" si="81"/>
        <v>0</v>
      </c>
      <c r="AQ63" s="102">
        <f t="shared" si="84"/>
        <v>0</v>
      </c>
      <c r="AR63" s="103"/>
      <c r="AS63" s="102">
        <f t="shared" si="85"/>
        <v>0</v>
      </c>
      <c r="AT63" s="102">
        <f t="shared" si="86"/>
        <v>0</v>
      </c>
      <c r="AU63" s="102">
        <f t="shared" si="87"/>
        <v>0</v>
      </c>
      <c r="AV63" s="102">
        <f t="shared" si="88"/>
        <v>0</v>
      </c>
      <c r="AW63" s="103"/>
      <c r="AX63" s="102">
        <f t="shared" si="89"/>
        <v>0</v>
      </c>
      <c r="AY63" s="102">
        <f t="shared" si="90"/>
        <v>0</v>
      </c>
    </row>
    <row r="64" spans="2:51" ht="16.5" thickTop="1" thickBot="1" x14ac:dyDescent="0.3">
      <c r="B64" s="18" t="s">
        <v>119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58">
        <v>0</v>
      </c>
      <c r="AI64" s="58">
        <v>0</v>
      </c>
      <c r="AJ64" s="58">
        <v>0</v>
      </c>
      <c r="AK64" s="58">
        <v>0</v>
      </c>
      <c r="AL64" s="58">
        <v>0</v>
      </c>
      <c r="AN64" s="102">
        <f t="shared" si="82"/>
        <v>0</v>
      </c>
      <c r="AO64" s="102">
        <f t="shared" si="83"/>
        <v>0</v>
      </c>
      <c r="AP64" s="102">
        <f t="shared" si="81"/>
        <v>0</v>
      </c>
      <c r="AQ64" s="102">
        <f t="shared" si="84"/>
        <v>0</v>
      </c>
      <c r="AR64" s="103"/>
      <c r="AS64" s="102">
        <f t="shared" si="85"/>
        <v>0</v>
      </c>
      <c r="AT64" s="102">
        <f t="shared" si="86"/>
        <v>0</v>
      </c>
      <c r="AU64" s="102">
        <f t="shared" si="87"/>
        <v>0</v>
      </c>
      <c r="AV64" s="102">
        <f t="shared" si="88"/>
        <v>0</v>
      </c>
      <c r="AW64" s="103"/>
      <c r="AX64" s="102">
        <f t="shared" si="89"/>
        <v>0</v>
      </c>
      <c r="AY64" s="102">
        <f t="shared" si="90"/>
        <v>0</v>
      </c>
    </row>
    <row r="65" spans="2:53" ht="16.5" thickTop="1" thickBot="1" x14ac:dyDescent="0.3">
      <c r="B65" s="18" t="s">
        <v>121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8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>
        <v>0</v>
      </c>
      <c r="AH65" s="58">
        <v>0</v>
      </c>
      <c r="AI65" s="58">
        <v>0</v>
      </c>
      <c r="AJ65" s="58">
        <v>0</v>
      </c>
      <c r="AK65" s="58">
        <v>0</v>
      </c>
      <c r="AL65" s="58">
        <v>0</v>
      </c>
      <c r="AN65" s="102">
        <f t="shared" si="82"/>
        <v>0</v>
      </c>
      <c r="AO65" s="102">
        <f t="shared" si="83"/>
        <v>0</v>
      </c>
      <c r="AP65" s="102">
        <f t="shared" si="81"/>
        <v>0</v>
      </c>
      <c r="AQ65" s="102">
        <f t="shared" si="84"/>
        <v>0</v>
      </c>
      <c r="AR65" s="103"/>
      <c r="AS65" s="102">
        <f t="shared" si="85"/>
        <v>0</v>
      </c>
      <c r="AT65" s="102">
        <f t="shared" si="86"/>
        <v>0</v>
      </c>
      <c r="AU65" s="102">
        <f t="shared" si="87"/>
        <v>0</v>
      </c>
      <c r="AV65" s="102">
        <f t="shared" si="88"/>
        <v>0</v>
      </c>
      <c r="AW65" s="103"/>
      <c r="AX65" s="102">
        <f t="shared" si="89"/>
        <v>0</v>
      </c>
      <c r="AY65" s="102">
        <f t="shared" si="90"/>
        <v>0</v>
      </c>
    </row>
    <row r="66" spans="2:53" ht="15.75" thickTop="1" x14ac:dyDescent="0.25"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</row>
    <row r="67" spans="2:53" x14ac:dyDescent="0.25">
      <c r="B67" s="61" t="s">
        <v>17</v>
      </c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</row>
    <row r="68" spans="2:53" x14ac:dyDescent="0.25">
      <c r="B68" s="10" t="s">
        <v>18</v>
      </c>
      <c r="C68" s="62">
        <f>IF(ISERROR(C58/C$55),0,C58/C$55)</f>
        <v>0</v>
      </c>
      <c r="D68" s="62">
        <f t="shared" ref="D68:AL75" si="91">IF(ISERROR(D58/D$55),0,D58/D$55)</f>
        <v>0</v>
      </c>
      <c r="E68" s="62">
        <f t="shared" si="91"/>
        <v>0</v>
      </c>
      <c r="F68" s="62">
        <f t="shared" si="91"/>
        <v>0</v>
      </c>
      <c r="G68" s="62">
        <f t="shared" si="91"/>
        <v>0</v>
      </c>
      <c r="H68" s="62">
        <f t="shared" si="91"/>
        <v>0</v>
      </c>
      <c r="I68" s="62">
        <f t="shared" si="91"/>
        <v>0</v>
      </c>
      <c r="J68" s="62">
        <f t="shared" si="91"/>
        <v>0</v>
      </c>
      <c r="K68" s="62">
        <f t="shared" si="91"/>
        <v>0</v>
      </c>
      <c r="L68" s="62">
        <f t="shared" si="91"/>
        <v>0</v>
      </c>
      <c r="M68" s="62">
        <f t="shared" si="91"/>
        <v>0</v>
      </c>
      <c r="N68" s="62">
        <f t="shared" si="91"/>
        <v>0</v>
      </c>
      <c r="O68" s="62">
        <f t="shared" si="91"/>
        <v>0</v>
      </c>
      <c r="P68" s="62">
        <f t="shared" si="91"/>
        <v>0</v>
      </c>
      <c r="Q68" s="62">
        <f t="shared" si="91"/>
        <v>0</v>
      </c>
      <c r="R68" s="62">
        <f t="shared" si="91"/>
        <v>0</v>
      </c>
      <c r="S68" s="62">
        <f t="shared" si="91"/>
        <v>0</v>
      </c>
      <c r="T68" s="62">
        <f t="shared" si="91"/>
        <v>0</v>
      </c>
      <c r="U68" s="62">
        <f t="shared" si="91"/>
        <v>0</v>
      </c>
      <c r="V68" s="62">
        <f t="shared" si="91"/>
        <v>0</v>
      </c>
      <c r="W68" s="62">
        <f t="shared" si="91"/>
        <v>0</v>
      </c>
      <c r="X68" s="62">
        <f t="shared" si="91"/>
        <v>0</v>
      </c>
      <c r="Y68" s="62">
        <f t="shared" si="91"/>
        <v>0</v>
      </c>
      <c r="Z68" s="62">
        <f t="shared" si="91"/>
        <v>0</v>
      </c>
      <c r="AA68" s="62">
        <f t="shared" si="91"/>
        <v>0</v>
      </c>
      <c r="AB68" s="62">
        <f t="shared" si="91"/>
        <v>0</v>
      </c>
      <c r="AC68" s="62">
        <f t="shared" si="91"/>
        <v>0</v>
      </c>
      <c r="AD68" s="62">
        <f t="shared" si="91"/>
        <v>0</v>
      </c>
      <c r="AE68" s="62">
        <f t="shared" si="91"/>
        <v>0</v>
      </c>
      <c r="AF68" s="62">
        <f t="shared" si="91"/>
        <v>0</v>
      </c>
      <c r="AG68" s="62">
        <f t="shared" si="91"/>
        <v>0</v>
      </c>
      <c r="AH68" s="62">
        <f t="shared" si="91"/>
        <v>0</v>
      </c>
      <c r="AI68" s="62">
        <f t="shared" si="91"/>
        <v>0</v>
      </c>
      <c r="AJ68" s="62">
        <f t="shared" si="91"/>
        <v>0</v>
      </c>
      <c r="AK68" s="62">
        <f t="shared" si="91"/>
        <v>0</v>
      </c>
      <c r="AL68" s="62">
        <f t="shared" si="91"/>
        <v>0</v>
      </c>
      <c r="AN68" s="62">
        <f>IF(ISERROR(AN58/AN$55),0,AN58/AN$55)</f>
        <v>0</v>
      </c>
      <c r="AO68" s="62">
        <f t="shared" ref="AO68:AQ68" si="92">IF(ISERROR(AO58/AO$55),0,AO58/AO$55)</f>
        <v>0</v>
      </c>
      <c r="AP68" s="62">
        <f t="shared" si="92"/>
        <v>0</v>
      </c>
      <c r="AQ68" s="62">
        <f t="shared" si="92"/>
        <v>0</v>
      </c>
      <c r="AR68" s="45"/>
      <c r="AS68" s="62">
        <f>IF(ISERROR(AS58/AS$55),0,AS58/AS$55)</f>
        <v>0</v>
      </c>
      <c r="AT68" s="62">
        <f t="shared" ref="AT68:AV68" si="93">IF(ISERROR(AT58/AT$55),0,AT58/AT$55)</f>
        <v>0</v>
      </c>
      <c r="AU68" s="62">
        <f t="shared" si="93"/>
        <v>0</v>
      </c>
      <c r="AV68" s="62">
        <f t="shared" si="93"/>
        <v>0</v>
      </c>
      <c r="AW68" s="45"/>
      <c r="AX68" s="62">
        <f>IF(ISERROR(AX58/AX$55),0,AX58/AX$55)</f>
        <v>0</v>
      </c>
      <c r="AY68" s="62">
        <f t="shared" ref="AY68" si="94">IF(ISERROR(AY58/AY$55),0,AY58/AY$55)</f>
        <v>0</v>
      </c>
      <c r="AZ68" s="62"/>
      <c r="BA68" s="62"/>
    </row>
    <row r="69" spans="2:53" x14ac:dyDescent="0.25">
      <c r="B69" s="10" t="s">
        <v>19</v>
      </c>
      <c r="C69" s="62">
        <f t="shared" ref="C69:R75" si="95">IF(ISERROR(C59/C$55),0,C59/C$55)</f>
        <v>0</v>
      </c>
      <c r="D69" s="62">
        <f t="shared" si="95"/>
        <v>0</v>
      </c>
      <c r="E69" s="62">
        <f t="shared" si="95"/>
        <v>0</v>
      </c>
      <c r="F69" s="62">
        <f t="shared" si="95"/>
        <v>0</v>
      </c>
      <c r="G69" s="62">
        <f t="shared" si="95"/>
        <v>0</v>
      </c>
      <c r="H69" s="62">
        <f t="shared" si="95"/>
        <v>0</v>
      </c>
      <c r="I69" s="62">
        <f t="shared" si="95"/>
        <v>0</v>
      </c>
      <c r="J69" s="62">
        <f t="shared" si="95"/>
        <v>0</v>
      </c>
      <c r="K69" s="62">
        <f t="shared" si="95"/>
        <v>0</v>
      </c>
      <c r="L69" s="62">
        <f t="shared" si="95"/>
        <v>0</v>
      </c>
      <c r="M69" s="62">
        <f t="shared" si="95"/>
        <v>0</v>
      </c>
      <c r="N69" s="62">
        <f t="shared" si="95"/>
        <v>0</v>
      </c>
      <c r="O69" s="62">
        <f t="shared" si="95"/>
        <v>0</v>
      </c>
      <c r="P69" s="62">
        <f t="shared" si="95"/>
        <v>0</v>
      </c>
      <c r="Q69" s="62">
        <f t="shared" si="95"/>
        <v>0</v>
      </c>
      <c r="R69" s="62">
        <f t="shared" si="95"/>
        <v>0</v>
      </c>
      <c r="S69" s="62">
        <f t="shared" si="91"/>
        <v>0</v>
      </c>
      <c r="T69" s="62">
        <f t="shared" si="91"/>
        <v>0</v>
      </c>
      <c r="U69" s="62">
        <f t="shared" si="91"/>
        <v>0</v>
      </c>
      <c r="V69" s="62">
        <f t="shared" si="91"/>
        <v>0</v>
      </c>
      <c r="W69" s="62">
        <f t="shared" si="91"/>
        <v>0.85988587475803835</v>
      </c>
      <c r="X69" s="62">
        <f t="shared" si="91"/>
        <v>0.85018138509001584</v>
      </c>
      <c r="Y69" s="62">
        <f t="shared" si="91"/>
        <v>0.86307375340958858</v>
      </c>
      <c r="Z69" s="62">
        <f t="shared" si="91"/>
        <v>0.85619349318333338</v>
      </c>
      <c r="AA69" s="62">
        <f t="shared" si="91"/>
        <v>0.82059398890407642</v>
      </c>
      <c r="AB69" s="62">
        <f t="shared" si="91"/>
        <v>0.81542736160431117</v>
      </c>
      <c r="AC69" s="62">
        <f t="shared" si="91"/>
        <v>0.82499345813969771</v>
      </c>
      <c r="AD69" s="62">
        <f t="shared" si="91"/>
        <v>0.82714174859871925</v>
      </c>
      <c r="AE69" s="62">
        <f t="shared" si="91"/>
        <v>0.82485754415130264</v>
      </c>
      <c r="AF69" s="62">
        <f t="shared" si="91"/>
        <v>0.82381008975907588</v>
      </c>
      <c r="AG69" s="62">
        <f t="shared" si="91"/>
        <v>0.82366616762454337</v>
      </c>
      <c r="AH69" s="62">
        <f t="shared" si="91"/>
        <v>0.82088405167309419</v>
      </c>
      <c r="AI69" s="62">
        <f t="shared" si="91"/>
        <v>0.8218566094013241</v>
      </c>
      <c r="AJ69" s="62">
        <f t="shared" si="91"/>
        <v>0.82390859945245687</v>
      </c>
      <c r="AK69" s="62">
        <f t="shared" si="91"/>
        <v>0.81683155619943082</v>
      </c>
      <c r="AL69" s="62">
        <f t="shared" si="91"/>
        <v>0</v>
      </c>
      <c r="AN69" s="62">
        <f t="shared" ref="AN69:AQ69" si="96">IF(ISERROR(AN59/AN$55),0,AN59/AN$55)</f>
        <v>0</v>
      </c>
      <c r="AO69" s="62">
        <f t="shared" si="96"/>
        <v>0</v>
      </c>
      <c r="AP69" s="62">
        <f t="shared" si="96"/>
        <v>0</v>
      </c>
      <c r="AQ69" s="62">
        <f t="shared" si="96"/>
        <v>0.85659495007874531</v>
      </c>
      <c r="AR69" s="45"/>
      <c r="AS69" s="62">
        <f t="shared" ref="AS69:AV69" si="97">IF(ISERROR(AS59/AS$55),0,AS59/AS$55)</f>
        <v>0.82067101259946629</v>
      </c>
      <c r="AT69" s="62">
        <f t="shared" si="97"/>
        <v>0.82519452773085322</v>
      </c>
      <c r="AU69" s="62">
        <f t="shared" si="97"/>
        <v>0.82213401545382625</v>
      </c>
      <c r="AV69" s="62">
        <f t="shared" si="97"/>
        <v>0.82051218213871413</v>
      </c>
      <c r="AW69" s="45"/>
      <c r="AX69" s="62">
        <f t="shared" ref="AX69:AY69" si="98">IF(ISERROR(AX59/AX$55),0,AX59/AX$55)</f>
        <v>1.0290336965563824</v>
      </c>
      <c r="AY69" s="62">
        <f t="shared" si="98"/>
        <v>0.82236716610854532</v>
      </c>
    </row>
    <row r="70" spans="2:53" x14ac:dyDescent="0.25">
      <c r="B70" s="11" t="s">
        <v>20</v>
      </c>
      <c r="C70" s="62">
        <f t="shared" si="95"/>
        <v>0</v>
      </c>
      <c r="D70" s="62">
        <f t="shared" si="91"/>
        <v>0</v>
      </c>
      <c r="E70" s="62">
        <f t="shared" si="91"/>
        <v>0</v>
      </c>
      <c r="F70" s="62">
        <f t="shared" si="91"/>
        <v>0</v>
      </c>
      <c r="G70" s="62">
        <f t="shared" si="91"/>
        <v>0</v>
      </c>
      <c r="H70" s="62">
        <f t="shared" si="91"/>
        <v>0</v>
      </c>
      <c r="I70" s="62">
        <f t="shared" si="91"/>
        <v>0</v>
      </c>
      <c r="J70" s="62">
        <f t="shared" si="91"/>
        <v>0</v>
      </c>
      <c r="K70" s="62">
        <f t="shared" si="91"/>
        <v>0</v>
      </c>
      <c r="L70" s="62">
        <f t="shared" si="91"/>
        <v>0</v>
      </c>
      <c r="M70" s="62">
        <f t="shared" si="91"/>
        <v>0</v>
      </c>
      <c r="N70" s="62">
        <f t="shared" si="91"/>
        <v>0</v>
      </c>
      <c r="O70" s="62">
        <f t="shared" si="91"/>
        <v>0</v>
      </c>
      <c r="P70" s="62">
        <f t="shared" si="91"/>
        <v>0</v>
      </c>
      <c r="Q70" s="62">
        <f t="shared" si="91"/>
        <v>0</v>
      </c>
      <c r="R70" s="62">
        <f t="shared" si="91"/>
        <v>0</v>
      </c>
      <c r="S70" s="62">
        <f t="shared" si="91"/>
        <v>0</v>
      </c>
      <c r="T70" s="62">
        <f t="shared" si="91"/>
        <v>0</v>
      </c>
      <c r="U70" s="62">
        <f t="shared" si="91"/>
        <v>0</v>
      </c>
      <c r="V70" s="62">
        <f t="shared" si="91"/>
        <v>0</v>
      </c>
      <c r="W70" s="62">
        <f t="shared" si="91"/>
        <v>0.11171607540157744</v>
      </c>
      <c r="X70" s="62">
        <f t="shared" si="91"/>
        <v>0.12437178214207108</v>
      </c>
      <c r="Y70" s="62">
        <f t="shared" si="91"/>
        <v>0.11731930468950434</v>
      </c>
      <c r="Z70" s="62">
        <f t="shared" si="91"/>
        <v>0.12651271426956281</v>
      </c>
      <c r="AA70" s="62">
        <f t="shared" si="91"/>
        <v>0.13507575065571562</v>
      </c>
      <c r="AB70" s="62">
        <f t="shared" si="91"/>
        <v>0.14099634174901748</v>
      </c>
      <c r="AC70" s="62">
        <f t="shared" si="91"/>
        <v>0.14996569045212793</v>
      </c>
      <c r="AD70" s="62">
        <f t="shared" si="91"/>
        <v>0.15433393665845968</v>
      </c>
      <c r="AE70" s="62">
        <f t="shared" si="91"/>
        <v>0.15902409372959533</v>
      </c>
      <c r="AF70" s="62">
        <f t="shared" si="91"/>
        <v>0.15939293438525029</v>
      </c>
      <c r="AG70" s="62">
        <f t="shared" si="91"/>
        <v>0.16125922230374179</v>
      </c>
      <c r="AH70" s="62">
        <f t="shared" si="91"/>
        <v>0.16372040991514725</v>
      </c>
      <c r="AI70" s="62">
        <f t="shared" si="91"/>
        <v>0.16268213776887852</v>
      </c>
      <c r="AJ70" s="62">
        <f t="shared" si="91"/>
        <v>0.15845829828314692</v>
      </c>
      <c r="AK70" s="62">
        <f t="shared" si="91"/>
        <v>0.16185140895637845</v>
      </c>
      <c r="AL70" s="62">
        <f t="shared" si="91"/>
        <v>0</v>
      </c>
      <c r="AN70" s="62">
        <f t="shared" ref="AN70:AQ70" si="99">IF(ISERROR(AN60/AN$55),0,AN60/AN$55)</f>
        <v>0</v>
      </c>
      <c r="AO70" s="62">
        <f t="shared" si="99"/>
        <v>0</v>
      </c>
      <c r="AP70" s="62">
        <f t="shared" si="99"/>
        <v>0</v>
      </c>
      <c r="AQ70" s="62">
        <f t="shared" si="99"/>
        <v>0.12335883629988169</v>
      </c>
      <c r="AR70" s="45"/>
      <c r="AS70" s="62">
        <f t="shared" ref="AS70:AV70" si="100">IF(ISERROR(AS60/AS$55),0,AS60/AS$55)</f>
        <v>0.14285799460428308</v>
      </c>
      <c r="AT70" s="62">
        <f t="shared" si="100"/>
        <v>0.15770690199341317</v>
      </c>
      <c r="AU70" s="62">
        <f t="shared" si="100"/>
        <v>0.16255469918613746</v>
      </c>
      <c r="AV70" s="62">
        <f t="shared" si="100"/>
        <v>0.16008672125951931</v>
      </c>
      <c r="AW70" s="45"/>
      <c r="AX70" s="62">
        <f t="shared" ref="AX70:AY70" si="101">IF(ISERROR(AX60/AX$55),0,AX60/AX$55)</f>
        <v>0.14576201859319463</v>
      </c>
      <c r="AY70" s="62">
        <f t="shared" si="101"/>
        <v>0.15673307708344555</v>
      </c>
    </row>
    <row r="71" spans="2:53" x14ac:dyDescent="0.25">
      <c r="B71" s="18" t="s">
        <v>21</v>
      </c>
      <c r="C71" s="62">
        <f t="shared" si="95"/>
        <v>0</v>
      </c>
      <c r="D71" s="62">
        <f t="shared" si="91"/>
        <v>0</v>
      </c>
      <c r="E71" s="62">
        <f t="shared" si="91"/>
        <v>0</v>
      </c>
      <c r="F71" s="62">
        <f t="shared" si="91"/>
        <v>0</v>
      </c>
      <c r="G71" s="62">
        <f t="shared" si="91"/>
        <v>0</v>
      </c>
      <c r="H71" s="62">
        <f t="shared" si="91"/>
        <v>0</v>
      </c>
      <c r="I71" s="62">
        <f t="shared" si="91"/>
        <v>0</v>
      </c>
      <c r="J71" s="62">
        <f t="shared" si="91"/>
        <v>0</v>
      </c>
      <c r="K71" s="62">
        <f t="shared" si="91"/>
        <v>0</v>
      </c>
      <c r="L71" s="62">
        <f t="shared" si="91"/>
        <v>0</v>
      </c>
      <c r="M71" s="62">
        <f t="shared" si="91"/>
        <v>0</v>
      </c>
      <c r="N71" s="62">
        <f t="shared" si="91"/>
        <v>0</v>
      </c>
      <c r="O71" s="62">
        <f t="shared" si="91"/>
        <v>0</v>
      </c>
      <c r="P71" s="62">
        <f t="shared" si="91"/>
        <v>0</v>
      </c>
      <c r="Q71" s="62">
        <f t="shared" si="91"/>
        <v>0</v>
      </c>
      <c r="R71" s="62">
        <f t="shared" si="91"/>
        <v>0</v>
      </c>
      <c r="S71" s="62">
        <f t="shared" si="91"/>
        <v>0</v>
      </c>
      <c r="T71" s="62">
        <f t="shared" si="91"/>
        <v>0</v>
      </c>
      <c r="U71" s="62">
        <f t="shared" si="91"/>
        <v>0</v>
      </c>
      <c r="V71" s="62">
        <f t="shared" si="91"/>
        <v>0</v>
      </c>
      <c r="W71" s="62">
        <f t="shared" si="91"/>
        <v>0</v>
      </c>
      <c r="X71" s="62">
        <f t="shared" si="91"/>
        <v>0</v>
      </c>
      <c r="Y71" s="62">
        <f t="shared" si="91"/>
        <v>0</v>
      </c>
      <c r="Z71" s="62">
        <f t="shared" si="91"/>
        <v>0</v>
      </c>
      <c r="AA71" s="62">
        <f t="shared" si="91"/>
        <v>0</v>
      </c>
      <c r="AB71" s="62">
        <f t="shared" si="91"/>
        <v>0</v>
      </c>
      <c r="AC71" s="62">
        <f t="shared" si="91"/>
        <v>0</v>
      </c>
      <c r="AD71" s="62">
        <f t="shared" si="91"/>
        <v>0</v>
      </c>
      <c r="AE71" s="62">
        <f t="shared" si="91"/>
        <v>0</v>
      </c>
      <c r="AF71" s="62">
        <f t="shared" si="91"/>
        <v>0</v>
      </c>
      <c r="AG71" s="62">
        <f t="shared" si="91"/>
        <v>0</v>
      </c>
      <c r="AH71" s="62">
        <f t="shared" si="91"/>
        <v>0</v>
      </c>
      <c r="AI71" s="62">
        <f t="shared" si="91"/>
        <v>0</v>
      </c>
      <c r="AJ71" s="62">
        <f t="shared" si="91"/>
        <v>0</v>
      </c>
      <c r="AK71" s="62">
        <f t="shared" si="91"/>
        <v>0</v>
      </c>
      <c r="AL71" s="62">
        <f t="shared" si="91"/>
        <v>0</v>
      </c>
      <c r="AN71" s="62">
        <f t="shared" ref="AN71:AQ71" si="102">IF(ISERROR(AN61/AN$55),0,AN61/AN$55)</f>
        <v>0</v>
      </c>
      <c r="AO71" s="62">
        <f t="shared" si="102"/>
        <v>0</v>
      </c>
      <c r="AP71" s="62">
        <f t="shared" si="102"/>
        <v>0</v>
      </c>
      <c r="AQ71" s="62">
        <f t="shared" si="102"/>
        <v>0</v>
      </c>
      <c r="AR71" s="45"/>
      <c r="AS71" s="62">
        <f t="shared" ref="AS71:AV71" si="103">IF(ISERROR(AS61/AS$55),0,AS61/AS$55)</f>
        <v>0</v>
      </c>
      <c r="AT71" s="62">
        <f t="shared" si="103"/>
        <v>0</v>
      </c>
      <c r="AU71" s="62">
        <f t="shared" si="103"/>
        <v>0</v>
      </c>
      <c r="AV71" s="62">
        <f t="shared" si="103"/>
        <v>0</v>
      </c>
      <c r="AW71" s="45"/>
      <c r="AX71" s="62">
        <f t="shared" ref="AX71:AY71" si="104">IF(ISERROR(AX61/AX$55),0,AX61/AX$55)</f>
        <v>0</v>
      </c>
      <c r="AY71" s="62">
        <f t="shared" si="104"/>
        <v>0</v>
      </c>
    </row>
    <row r="72" spans="2:53" x14ac:dyDescent="0.25">
      <c r="B72" s="18" t="s">
        <v>22</v>
      </c>
      <c r="C72" s="62">
        <f t="shared" si="95"/>
        <v>0</v>
      </c>
      <c r="D72" s="62">
        <f t="shared" si="91"/>
        <v>0</v>
      </c>
      <c r="E72" s="62">
        <f t="shared" si="91"/>
        <v>0</v>
      </c>
      <c r="F72" s="62">
        <f t="shared" si="91"/>
        <v>0</v>
      </c>
      <c r="G72" s="62">
        <f t="shared" si="91"/>
        <v>0</v>
      </c>
      <c r="H72" s="62">
        <f t="shared" si="91"/>
        <v>0</v>
      </c>
      <c r="I72" s="62">
        <f t="shared" si="91"/>
        <v>0</v>
      </c>
      <c r="J72" s="62">
        <f t="shared" si="91"/>
        <v>0</v>
      </c>
      <c r="K72" s="62">
        <f t="shared" si="91"/>
        <v>0</v>
      </c>
      <c r="L72" s="62">
        <f t="shared" si="91"/>
        <v>0</v>
      </c>
      <c r="M72" s="62">
        <f t="shared" si="91"/>
        <v>0</v>
      </c>
      <c r="N72" s="62">
        <f t="shared" si="91"/>
        <v>0</v>
      </c>
      <c r="O72" s="62">
        <f t="shared" si="91"/>
        <v>0</v>
      </c>
      <c r="P72" s="62">
        <f t="shared" si="91"/>
        <v>0</v>
      </c>
      <c r="Q72" s="62">
        <f t="shared" si="91"/>
        <v>0</v>
      </c>
      <c r="R72" s="62">
        <f t="shared" si="91"/>
        <v>0</v>
      </c>
      <c r="S72" s="62">
        <f t="shared" si="91"/>
        <v>0</v>
      </c>
      <c r="T72" s="62">
        <f t="shared" si="91"/>
        <v>0</v>
      </c>
      <c r="U72" s="62">
        <f t="shared" si="91"/>
        <v>0</v>
      </c>
      <c r="V72" s="62">
        <f t="shared" si="91"/>
        <v>0</v>
      </c>
      <c r="W72" s="62">
        <f t="shared" si="91"/>
        <v>2.8398049840384285E-2</v>
      </c>
      <c r="X72" s="62">
        <f t="shared" si="91"/>
        <v>2.5446832767913138E-2</v>
      </c>
      <c r="Y72" s="62">
        <f t="shared" si="91"/>
        <v>1.9606941900907084E-2</v>
      </c>
      <c r="Z72" s="62">
        <f t="shared" si="91"/>
        <v>1.7293792547103819E-2</v>
      </c>
      <c r="AA72" s="62">
        <f t="shared" si="91"/>
        <v>4.4330260440207984E-2</v>
      </c>
      <c r="AB72" s="62">
        <f t="shared" si="91"/>
        <v>4.3576296646671307E-2</v>
      </c>
      <c r="AC72" s="62">
        <f t="shared" si="91"/>
        <v>2.5040851408174355E-2</v>
      </c>
      <c r="AD72" s="62">
        <f t="shared" si="91"/>
        <v>1.8524314742821017E-2</v>
      </c>
      <c r="AE72" s="62">
        <f t="shared" si="91"/>
        <v>1.6118362119102156E-2</v>
      </c>
      <c r="AF72" s="62">
        <f t="shared" si="91"/>
        <v>1.6796975855673874E-2</v>
      </c>
      <c r="AG72" s="62">
        <f t="shared" si="91"/>
        <v>1.5074610071714994E-2</v>
      </c>
      <c r="AH72" s="62">
        <f t="shared" si="91"/>
        <v>1.5395538411758532E-2</v>
      </c>
      <c r="AI72" s="62">
        <f t="shared" si="91"/>
        <v>1.5461252829797415E-2</v>
      </c>
      <c r="AJ72" s="62">
        <f t="shared" si="91"/>
        <v>1.763310226439627E-2</v>
      </c>
      <c r="AK72" s="62">
        <f t="shared" si="91"/>
        <v>2.1317034844190709E-2</v>
      </c>
      <c r="AL72" s="62">
        <f t="shared" si="91"/>
        <v>0</v>
      </c>
      <c r="AN72" s="62">
        <f t="shared" ref="AN72:AQ72" si="105">IF(ISERROR(AN62/AN$55),0,AN62/AN$55)</f>
        <v>0</v>
      </c>
      <c r="AO72" s="62">
        <f t="shared" si="105"/>
        <v>0</v>
      </c>
      <c r="AP72" s="62">
        <f t="shared" si="105"/>
        <v>0</v>
      </c>
      <c r="AQ72" s="62">
        <f t="shared" si="105"/>
        <v>2.0046213621373002E-2</v>
      </c>
      <c r="AR72" s="45"/>
      <c r="AS72" s="62">
        <f t="shared" ref="AS72:AV72" si="106">IF(ISERROR(AS62/AS$55),0,AS62/AS$55)</f>
        <v>3.6470992796250636E-2</v>
      </c>
      <c r="AT72" s="62">
        <f t="shared" si="106"/>
        <v>1.7098570275733704E-2</v>
      </c>
      <c r="AU72" s="62">
        <f t="shared" si="106"/>
        <v>1.5311285360036373E-2</v>
      </c>
      <c r="AV72" s="62">
        <f t="shared" si="106"/>
        <v>1.940109660176657E-2</v>
      </c>
      <c r="AW72" s="45"/>
      <c r="AX72" s="62">
        <f t="shared" ref="AX72:AY72" si="107">IF(ISERROR(AX62/AX$55),0,AX62/AX$55)</f>
        <v>2.5741067160237406E-2</v>
      </c>
      <c r="AY72" s="62">
        <f t="shared" si="107"/>
        <v>2.0899756808009151E-2</v>
      </c>
    </row>
    <row r="73" spans="2:53" x14ac:dyDescent="0.25">
      <c r="B73" s="18" t="s">
        <v>23</v>
      </c>
      <c r="C73" s="62">
        <f t="shared" si="95"/>
        <v>0</v>
      </c>
      <c r="D73" s="62">
        <f t="shared" si="91"/>
        <v>0</v>
      </c>
      <c r="E73" s="62">
        <f t="shared" si="91"/>
        <v>0</v>
      </c>
      <c r="F73" s="62">
        <f t="shared" si="91"/>
        <v>0</v>
      </c>
      <c r="G73" s="62">
        <f t="shared" si="91"/>
        <v>0</v>
      </c>
      <c r="H73" s="62">
        <f t="shared" si="91"/>
        <v>0</v>
      </c>
      <c r="I73" s="62">
        <f t="shared" si="91"/>
        <v>0</v>
      </c>
      <c r="J73" s="62">
        <f t="shared" si="91"/>
        <v>0</v>
      </c>
      <c r="K73" s="62">
        <f t="shared" si="91"/>
        <v>0</v>
      </c>
      <c r="L73" s="62">
        <f t="shared" si="91"/>
        <v>0</v>
      </c>
      <c r="M73" s="62">
        <f t="shared" si="91"/>
        <v>0</v>
      </c>
      <c r="N73" s="62">
        <f t="shared" si="91"/>
        <v>0</v>
      </c>
      <c r="O73" s="62">
        <f t="shared" si="91"/>
        <v>0</v>
      </c>
      <c r="P73" s="62">
        <f t="shared" si="91"/>
        <v>0</v>
      </c>
      <c r="Q73" s="62">
        <f t="shared" si="91"/>
        <v>0</v>
      </c>
      <c r="R73" s="62">
        <f t="shared" si="91"/>
        <v>0</v>
      </c>
      <c r="S73" s="62">
        <f t="shared" si="91"/>
        <v>0</v>
      </c>
      <c r="T73" s="62">
        <f t="shared" si="91"/>
        <v>0</v>
      </c>
      <c r="U73" s="62">
        <f t="shared" si="91"/>
        <v>0</v>
      </c>
      <c r="V73" s="62">
        <f t="shared" si="91"/>
        <v>0</v>
      </c>
      <c r="W73" s="62">
        <f t="shared" si="91"/>
        <v>0</v>
      </c>
      <c r="X73" s="62">
        <f t="shared" si="91"/>
        <v>0</v>
      </c>
      <c r="Y73" s="62">
        <f t="shared" si="91"/>
        <v>0</v>
      </c>
      <c r="Z73" s="62">
        <f t="shared" si="91"/>
        <v>0</v>
      </c>
      <c r="AA73" s="62">
        <f t="shared" si="91"/>
        <v>0</v>
      </c>
      <c r="AB73" s="62">
        <f t="shared" si="91"/>
        <v>0</v>
      </c>
      <c r="AC73" s="62">
        <f t="shared" si="91"/>
        <v>0</v>
      </c>
      <c r="AD73" s="62">
        <f t="shared" si="91"/>
        <v>0</v>
      </c>
      <c r="AE73" s="62">
        <f t="shared" si="91"/>
        <v>0</v>
      </c>
      <c r="AF73" s="62">
        <f t="shared" si="91"/>
        <v>0</v>
      </c>
      <c r="AG73" s="62">
        <f t="shared" si="91"/>
        <v>0</v>
      </c>
      <c r="AH73" s="62">
        <f t="shared" si="91"/>
        <v>0</v>
      </c>
      <c r="AI73" s="62">
        <f t="shared" si="91"/>
        <v>0</v>
      </c>
      <c r="AJ73" s="62">
        <f t="shared" si="91"/>
        <v>0</v>
      </c>
      <c r="AK73" s="62">
        <f t="shared" si="91"/>
        <v>0</v>
      </c>
      <c r="AL73" s="62">
        <f t="shared" si="91"/>
        <v>0</v>
      </c>
      <c r="AN73" s="62">
        <f t="shared" ref="AN73:AQ73" si="108">IF(ISERROR(AN63/AN$55),0,AN63/AN$55)</f>
        <v>0</v>
      </c>
      <c r="AO73" s="62">
        <f t="shared" si="108"/>
        <v>0</v>
      </c>
      <c r="AP73" s="62">
        <f t="shared" si="108"/>
        <v>0</v>
      </c>
      <c r="AQ73" s="62">
        <f t="shared" si="108"/>
        <v>0</v>
      </c>
      <c r="AR73" s="45"/>
      <c r="AS73" s="62">
        <f t="shared" ref="AS73:AV73" si="109">IF(ISERROR(AS63/AS$55),0,AS63/AS$55)</f>
        <v>0</v>
      </c>
      <c r="AT73" s="62">
        <f t="shared" si="109"/>
        <v>0</v>
      </c>
      <c r="AU73" s="62">
        <f t="shared" si="109"/>
        <v>0</v>
      </c>
      <c r="AV73" s="62">
        <f t="shared" si="109"/>
        <v>0</v>
      </c>
      <c r="AW73" s="45"/>
      <c r="AX73" s="62">
        <f t="shared" ref="AX73:AY73" si="110">IF(ISERROR(AX63/AX$55),0,AX63/AX$55)</f>
        <v>0</v>
      </c>
      <c r="AY73" s="62">
        <f t="shared" si="110"/>
        <v>0</v>
      </c>
    </row>
    <row r="74" spans="2:53" x14ac:dyDescent="0.25">
      <c r="B74" s="18" t="s">
        <v>24</v>
      </c>
      <c r="C74" s="62">
        <f t="shared" si="95"/>
        <v>0</v>
      </c>
      <c r="D74" s="62">
        <f t="shared" si="91"/>
        <v>0</v>
      </c>
      <c r="E74" s="62">
        <f t="shared" si="91"/>
        <v>0</v>
      </c>
      <c r="F74" s="62">
        <f t="shared" si="91"/>
        <v>0</v>
      </c>
      <c r="G74" s="62">
        <f t="shared" si="91"/>
        <v>0</v>
      </c>
      <c r="H74" s="62">
        <f t="shared" si="91"/>
        <v>0</v>
      </c>
      <c r="I74" s="62">
        <f t="shared" si="91"/>
        <v>0</v>
      </c>
      <c r="J74" s="62">
        <f t="shared" si="91"/>
        <v>0</v>
      </c>
      <c r="K74" s="62">
        <f t="shared" si="91"/>
        <v>0</v>
      </c>
      <c r="L74" s="62">
        <f t="shared" si="91"/>
        <v>0</v>
      </c>
      <c r="M74" s="62">
        <f t="shared" si="91"/>
        <v>0</v>
      </c>
      <c r="N74" s="62">
        <f t="shared" si="91"/>
        <v>0</v>
      </c>
      <c r="O74" s="62">
        <f t="shared" si="91"/>
        <v>0</v>
      </c>
      <c r="P74" s="62">
        <f t="shared" si="91"/>
        <v>0</v>
      </c>
      <c r="Q74" s="62">
        <f t="shared" si="91"/>
        <v>0</v>
      </c>
      <c r="R74" s="62">
        <f t="shared" si="91"/>
        <v>0</v>
      </c>
      <c r="S74" s="62">
        <f t="shared" si="91"/>
        <v>0</v>
      </c>
      <c r="T74" s="62">
        <f t="shared" si="91"/>
        <v>0</v>
      </c>
      <c r="U74" s="62">
        <f t="shared" si="91"/>
        <v>0</v>
      </c>
      <c r="V74" s="62">
        <f t="shared" si="91"/>
        <v>0</v>
      </c>
      <c r="W74" s="62">
        <f t="shared" si="91"/>
        <v>0</v>
      </c>
      <c r="X74" s="62">
        <f t="shared" si="91"/>
        <v>0</v>
      </c>
      <c r="Y74" s="62">
        <f t="shared" si="91"/>
        <v>0</v>
      </c>
      <c r="Z74" s="62">
        <f t="shared" si="91"/>
        <v>0</v>
      </c>
      <c r="AA74" s="62">
        <f t="shared" si="91"/>
        <v>0</v>
      </c>
      <c r="AB74" s="62">
        <f t="shared" si="91"/>
        <v>0</v>
      </c>
      <c r="AC74" s="62">
        <f t="shared" si="91"/>
        <v>0</v>
      </c>
      <c r="AD74" s="62">
        <f t="shared" si="91"/>
        <v>0</v>
      </c>
      <c r="AE74" s="62">
        <f t="shared" si="91"/>
        <v>0</v>
      </c>
      <c r="AF74" s="62">
        <f t="shared" si="91"/>
        <v>0</v>
      </c>
      <c r="AG74" s="62">
        <f t="shared" si="91"/>
        <v>0</v>
      </c>
      <c r="AH74" s="62">
        <f t="shared" si="91"/>
        <v>0</v>
      </c>
      <c r="AI74" s="62">
        <f t="shared" si="91"/>
        <v>0</v>
      </c>
      <c r="AJ74" s="62">
        <f t="shared" si="91"/>
        <v>0</v>
      </c>
      <c r="AK74" s="62">
        <f t="shared" si="91"/>
        <v>0</v>
      </c>
      <c r="AL74" s="62">
        <f t="shared" si="91"/>
        <v>0</v>
      </c>
      <c r="AN74" s="62">
        <f t="shared" ref="AN74:AQ74" si="111">IF(ISERROR(AN64/AN$55),0,AN64/AN$55)</f>
        <v>0</v>
      </c>
      <c r="AO74" s="62">
        <f t="shared" si="111"/>
        <v>0</v>
      </c>
      <c r="AP74" s="62">
        <f t="shared" si="111"/>
        <v>0</v>
      </c>
      <c r="AQ74" s="62">
        <f t="shared" si="111"/>
        <v>0</v>
      </c>
      <c r="AR74" s="45"/>
      <c r="AS74" s="62">
        <f t="shared" ref="AS74:AV74" si="112">IF(ISERROR(AS64/AS$55),0,AS64/AS$55)</f>
        <v>0</v>
      </c>
      <c r="AT74" s="62">
        <f t="shared" si="112"/>
        <v>0</v>
      </c>
      <c r="AU74" s="62">
        <f t="shared" si="112"/>
        <v>0</v>
      </c>
      <c r="AV74" s="62">
        <f t="shared" si="112"/>
        <v>0</v>
      </c>
      <c r="AW74" s="45"/>
      <c r="AX74" s="62">
        <f t="shared" ref="AX74:AY74" si="113">IF(ISERROR(AX64/AX$55),0,AX64/AX$55)</f>
        <v>0</v>
      </c>
      <c r="AY74" s="62">
        <f t="shared" si="113"/>
        <v>0</v>
      </c>
    </row>
    <row r="75" spans="2:53" x14ac:dyDescent="0.25">
      <c r="B75" s="18" t="s">
        <v>25</v>
      </c>
      <c r="C75" s="62">
        <f t="shared" si="95"/>
        <v>0</v>
      </c>
      <c r="D75" s="62">
        <f t="shared" si="91"/>
        <v>0</v>
      </c>
      <c r="E75" s="62">
        <f t="shared" si="91"/>
        <v>0</v>
      </c>
      <c r="F75" s="62">
        <f t="shared" si="91"/>
        <v>0</v>
      </c>
      <c r="G75" s="62">
        <f t="shared" si="91"/>
        <v>0</v>
      </c>
      <c r="H75" s="62">
        <f t="shared" si="91"/>
        <v>0</v>
      </c>
      <c r="I75" s="62">
        <f t="shared" si="91"/>
        <v>0</v>
      </c>
      <c r="J75" s="62">
        <f t="shared" si="91"/>
        <v>0</v>
      </c>
      <c r="K75" s="62">
        <f t="shared" si="91"/>
        <v>0</v>
      </c>
      <c r="L75" s="62">
        <f t="shared" si="91"/>
        <v>0</v>
      </c>
      <c r="M75" s="62">
        <f t="shared" si="91"/>
        <v>0</v>
      </c>
      <c r="N75" s="62">
        <f t="shared" si="91"/>
        <v>0</v>
      </c>
      <c r="O75" s="62">
        <f t="shared" si="91"/>
        <v>0</v>
      </c>
      <c r="P75" s="62">
        <f t="shared" si="91"/>
        <v>0</v>
      </c>
      <c r="Q75" s="62">
        <f t="shared" si="91"/>
        <v>0</v>
      </c>
      <c r="R75" s="62">
        <f t="shared" si="91"/>
        <v>0</v>
      </c>
      <c r="S75" s="62">
        <f t="shared" si="91"/>
        <v>0</v>
      </c>
      <c r="T75" s="62">
        <f t="shared" si="91"/>
        <v>0</v>
      </c>
      <c r="U75" s="62">
        <f t="shared" si="91"/>
        <v>0</v>
      </c>
      <c r="V75" s="62">
        <f t="shared" si="91"/>
        <v>0</v>
      </c>
      <c r="W75" s="62">
        <f t="shared" si="91"/>
        <v>0</v>
      </c>
      <c r="X75" s="62">
        <f t="shared" si="91"/>
        <v>0</v>
      </c>
      <c r="Y75" s="62">
        <f t="shared" si="91"/>
        <v>0</v>
      </c>
      <c r="Z75" s="62">
        <f t="shared" si="91"/>
        <v>0</v>
      </c>
      <c r="AA75" s="62">
        <f t="shared" si="91"/>
        <v>0</v>
      </c>
      <c r="AB75" s="62">
        <f t="shared" si="91"/>
        <v>0</v>
      </c>
      <c r="AC75" s="62">
        <f t="shared" ref="AC75:AL75" si="114">IF(ISERROR(AC65/AC$55),0,AC65/AC$55)</f>
        <v>0</v>
      </c>
      <c r="AD75" s="62">
        <f t="shared" si="114"/>
        <v>0</v>
      </c>
      <c r="AE75" s="62">
        <f t="shared" si="114"/>
        <v>0</v>
      </c>
      <c r="AF75" s="62">
        <f t="shared" si="114"/>
        <v>0</v>
      </c>
      <c r="AG75" s="62">
        <f t="shared" si="114"/>
        <v>0</v>
      </c>
      <c r="AH75" s="62">
        <f t="shared" si="114"/>
        <v>0</v>
      </c>
      <c r="AI75" s="62">
        <f t="shared" si="114"/>
        <v>0</v>
      </c>
      <c r="AJ75" s="62">
        <f t="shared" si="114"/>
        <v>0</v>
      </c>
      <c r="AK75" s="62">
        <f t="shared" si="114"/>
        <v>0</v>
      </c>
      <c r="AL75" s="62">
        <f t="shared" si="114"/>
        <v>0</v>
      </c>
      <c r="AN75" s="62">
        <f t="shared" ref="AN75:AQ75" si="115">IF(ISERROR(AN65/AN$55),0,AN65/AN$55)</f>
        <v>0</v>
      </c>
      <c r="AO75" s="62">
        <f t="shared" si="115"/>
        <v>0</v>
      </c>
      <c r="AP75" s="62">
        <f t="shared" si="115"/>
        <v>0</v>
      </c>
      <c r="AQ75" s="62">
        <f t="shared" si="115"/>
        <v>0</v>
      </c>
      <c r="AR75" s="45"/>
      <c r="AS75" s="62">
        <f t="shared" ref="AS75:AV75" si="116">IF(ISERROR(AS65/AS$55),0,AS65/AS$55)</f>
        <v>0</v>
      </c>
      <c r="AT75" s="62">
        <f t="shared" si="116"/>
        <v>0</v>
      </c>
      <c r="AU75" s="62">
        <f t="shared" si="116"/>
        <v>0</v>
      </c>
      <c r="AV75" s="62">
        <f t="shared" si="116"/>
        <v>0</v>
      </c>
      <c r="AW75" s="45"/>
      <c r="AX75" s="62">
        <f t="shared" ref="AX75:AY75" si="117">IF(ISERROR(AX65/AX$55),0,AX65/AX$55)</f>
        <v>0</v>
      </c>
      <c r="AY75" s="62">
        <f t="shared" si="117"/>
        <v>0</v>
      </c>
    </row>
    <row r="78" spans="2:53" ht="15.75" x14ac:dyDescent="0.25">
      <c r="B78" s="64" t="s">
        <v>26</v>
      </c>
      <c r="C78" s="65">
        <f>IF(ISERROR(SUM(C58:C65)/C8),0,(SUM(SUM(C58:C65)/C8)))</f>
        <v>0</v>
      </c>
      <c r="D78" s="65">
        <f t="shared" ref="D78:AL78" si="118">IF(ISERROR(SUM(D58:D65)/D8),0,(SUM(SUM(D58:D65)/D8)))</f>
        <v>0</v>
      </c>
      <c r="E78" s="65">
        <f t="shared" si="118"/>
        <v>0</v>
      </c>
      <c r="F78" s="65">
        <f t="shared" si="118"/>
        <v>0</v>
      </c>
      <c r="G78" s="65">
        <f t="shared" si="118"/>
        <v>0</v>
      </c>
      <c r="H78" s="65">
        <f t="shared" si="118"/>
        <v>0</v>
      </c>
      <c r="I78" s="65">
        <f t="shared" si="118"/>
        <v>0</v>
      </c>
      <c r="J78" s="65">
        <f t="shared" si="118"/>
        <v>0</v>
      </c>
      <c r="K78" s="65">
        <f t="shared" si="118"/>
        <v>0</v>
      </c>
      <c r="L78" s="65">
        <f t="shared" si="118"/>
        <v>0</v>
      </c>
      <c r="M78" s="65">
        <f t="shared" si="118"/>
        <v>0</v>
      </c>
      <c r="N78" s="65">
        <f t="shared" si="118"/>
        <v>0</v>
      </c>
      <c r="O78" s="65">
        <f t="shared" si="118"/>
        <v>0</v>
      </c>
      <c r="P78" s="65">
        <f t="shared" si="118"/>
        <v>0</v>
      </c>
      <c r="Q78" s="65">
        <f t="shared" si="118"/>
        <v>0</v>
      </c>
      <c r="R78" s="65">
        <f t="shared" si="118"/>
        <v>0</v>
      </c>
      <c r="S78" s="65">
        <f t="shared" si="118"/>
        <v>0</v>
      </c>
      <c r="T78" s="65">
        <f t="shared" si="118"/>
        <v>0</v>
      </c>
      <c r="U78" s="65">
        <f t="shared" si="118"/>
        <v>0</v>
      </c>
      <c r="V78" s="65">
        <f t="shared" si="118"/>
        <v>0</v>
      </c>
      <c r="W78" s="65">
        <f t="shared" si="118"/>
        <v>435.99770130306746</v>
      </c>
      <c r="X78" s="65">
        <f t="shared" si="118"/>
        <v>493.60888339979221</v>
      </c>
      <c r="Y78" s="65">
        <f t="shared" si="118"/>
        <v>473.14710199634203</v>
      </c>
      <c r="Z78" s="65">
        <f t="shared" si="118"/>
        <v>632.4147770534081</v>
      </c>
      <c r="AA78" s="65">
        <f t="shared" si="118"/>
        <v>621.29208972133074</v>
      </c>
      <c r="AB78" s="65">
        <f t="shared" si="118"/>
        <v>641.79851637107788</v>
      </c>
      <c r="AC78" s="65">
        <f t="shared" si="118"/>
        <v>680.23284169769829</v>
      </c>
      <c r="AD78" s="65">
        <f t="shared" si="118"/>
        <v>687.95612264727777</v>
      </c>
      <c r="AE78" s="65">
        <f t="shared" si="118"/>
        <v>728.64148707291918</v>
      </c>
      <c r="AF78" s="65">
        <f t="shared" si="118"/>
        <v>708.43756858975303</v>
      </c>
      <c r="AG78" s="65">
        <f t="shared" si="118"/>
        <v>731.51015416800215</v>
      </c>
      <c r="AH78" s="65">
        <f t="shared" si="118"/>
        <v>742.672067110135</v>
      </c>
      <c r="AI78" s="65">
        <f t="shared" si="118"/>
        <v>711.53991402647569</v>
      </c>
      <c r="AJ78" s="65">
        <f t="shared" si="118"/>
        <v>647.03637761311916</v>
      </c>
      <c r="AK78" s="65">
        <f t="shared" si="118"/>
        <v>588.06848074630284</v>
      </c>
      <c r="AL78" s="65">
        <f t="shared" si="118"/>
        <v>0</v>
      </c>
      <c r="AN78" s="105">
        <f>AVERAGE(O78:Q78)</f>
        <v>0</v>
      </c>
      <c r="AO78" s="105">
        <f>AVERAGE(R78:T78)</f>
        <v>0</v>
      </c>
      <c r="AP78" s="105">
        <f>AVERAGE(U78:W78)</f>
        <v>145.33256710102248</v>
      </c>
      <c r="AQ78" s="105">
        <f>AVERAGE(X78:Z78)</f>
        <v>533.05692081651421</v>
      </c>
      <c r="AS78" s="105">
        <f>AVERAGE(AA78:AC78)</f>
        <v>647.77448259670234</v>
      </c>
      <c r="AT78" s="105">
        <f>AVERAGE(AD78:AF78)</f>
        <v>708.34505943664999</v>
      </c>
      <c r="AU78" s="105">
        <f>AVERAGE(AG78:AI78)</f>
        <v>728.57404510153765</v>
      </c>
      <c r="AV78" s="105">
        <f>AVERAGE(AJ78:AL78)</f>
        <v>411.70161945314067</v>
      </c>
      <c r="AX78" s="105">
        <f>AVERAGE(AN78:AQ78)</f>
        <v>169.59737197938418</v>
      </c>
      <c r="AY78" s="105">
        <f>AVERAGE(AS78:AV78)</f>
        <v>624.09880164700769</v>
      </c>
    </row>
    <row r="79" spans="2:53" x14ac:dyDescent="0.25">
      <c r="B79" t="s">
        <v>27</v>
      </c>
      <c r="C79" s="66">
        <f>IF(ISERROR(C58/C$8),0,(C58/C$8))</f>
        <v>0</v>
      </c>
      <c r="D79" s="66">
        <f t="shared" ref="D79:AL86" si="119">IF(ISERROR(D58/D$8),0,(D58/D$8))</f>
        <v>0</v>
      </c>
      <c r="E79" s="66">
        <f t="shared" si="119"/>
        <v>0</v>
      </c>
      <c r="F79" s="66">
        <f t="shared" si="119"/>
        <v>0</v>
      </c>
      <c r="G79" s="66">
        <f t="shared" si="119"/>
        <v>0</v>
      </c>
      <c r="H79" s="66">
        <f t="shared" si="119"/>
        <v>0</v>
      </c>
      <c r="I79" s="66">
        <f t="shared" si="119"/>
        <v>0</v>
      </c>
      <c r="J79" s="66">
        <f t="shared" si="119"/>
        <v>0</v>
      </c>
      <c r="K79" s="66">
        <f t="shared" si="119"/>
        <v>0</v>
      </c>
      <c r="L79" s="66">
        <f t="shared" si="119"/>
        <v>0</v>
      </c>
      <c r="M79" s="66">
        <f t="shared" si="119"/>
        <v>0</v>
      </c>
      <c r="N79" s="66">
        <f t="shared" si="119"/>
        <v>0</v>
      </c>
      <c r="O79" s="66">
        <f t="shared" si="119"/>
        <v>0</v>
      </c>
      <c r="P79" s="66">
        <f t="shared" si="119"/>
        <v>0</v>
      </c>
      <c r="Q79" s="66">
        <f t="shared" si="119"/>
        <v>0</v>
      </c>
      <c r="R79" s="66">
        <f t="shared" si="119"/>
        <v>0</v>
      </c>
      <c r="S79" s="66">
        <f t="shared" si="119"/>
        <v>0</v>
      </c>
      <c r="T79" s="66">
        <f t="shared" si="119"/>
        <v>0</v>
      </c>
      <c r="U79" s="66">
        <f t="shared" si="119"/>
        <v>0</v>
      </c>
      <c r="V79" s="66">
        <f t="shared" si="119"/>
        <v>0</v>
      </c>
      <c r="W79" s="66">
        <f t="shared" si="119"/>
        <v>0</v>
      </c>
      <c r="X79" s="66">
        <f t="shared" si="119"/>
        <v>0</v>
      </c>
      <c r="Y79" s="66">
        <f t="shared" si="119"/>
        <v>0</v>
      </c>
      <c r="Z79" s="66">
        <f t="shared" si="119"/>
        <v>0</v>
      </c>
      <c r="AA79" s="66">
        <f t="shared" si="119"/>
        <v>0</v>
      </c>
      <c r="AB79" s="66">
        <f t="shared" si="119"/>
        <v>0</v>
      </c>
      <c r="AC79" s="66">
        <f t="shared" si="119"/>
        <v>0</v>
      </c>
      <c r="AD79" s="66">
        <f t="shared" si="119"/>
        <v>0</v>
      </c>
      <c r="AE79" s="66">
        <f t="shared" si="119"/>
        <v>0</v>
      </c>
      <c r="AF79" s="66">
        <f t="shared" si="119"/>
        <v>0</v>
      </c>
      <c r="AG79" s="66">
        <f t="shared" si="119"/>
        <v>0</v>
      </c>
      <c r="AH79" s="66">
        <f t="shared" si="119"/>
        <v>0</v>
      </c>
      <c r="AI79" s="66">
        <f t="shared" si="119"/>
        <v>0</v>
      </c>
      <c r="AJ79" s="66">
        <f t="shared" si="119"/>
        <v>0</v>
      </c>
      <c r="AK79" s="66">
        <f t="shared" si="119"/>
        <v>0</v>
      </c>
      <c r="AL79" s="66">
        <f t="shared" si="119"/>
        <v>0</v>
      </c>
      <c r="AN79" s="104">
        <f t="shared" ref="AN79:AN86" si="120">AVERAGE(O79:Q79)</f>
        <v>0</v>
      </c>
      <c r="AO79" s="104">
        <f t="shared" ref="AO79:AO86" si="121">AVERAGE(R79:T79)</f>
        <v>0</v>
      </c>
      <c r="AP79" s="104">
        <f t="shared" ref="AP79:AP86" si="122">AVERAGE(U79:W79)</f>
        <v>0</v>
      </c>
      <c r="AQ79" s="104">
        <f t="shared" ref="AQ79:AQ86" si="123">AVERAGE(X79:Z79)</f>
        <v>0</v>
      </c>
      <c r="AS79" s="104">
        <f t="shared" ref="AS79:AS86" si="124">AVERAGE(AA79:AC79)</f>
        <v>0</v>
      </c>
      <c r="AT79" s="104">
        <f t="shared" ref="AT79:AT86" si="125">AVERAGE(AD79:AF79)</f>
        <v>0</v>
      </c>
      <c r="AU79" s="104">
        <f t="shared" ref="AU79:AU86" si="126">AVERAGE(AG79:AI79)</f>
        <v>0</v>
      </c>
      <c r="AV79" s="104">
        <f t="shared" ref="AV79:AV86" si="127">AVERAGE(AJ79:AL79)</f>
        <v>0</v>
      </c>
      <c r="AX79" s="104">
        <f t="shared" ref="AX79:AX86" si="128">AVERAGE(AN79:AQ79)</f>
        <v>0</v>
      </c>
      <c r="AY79" s="104">
        <f t="shared" ref="AY79:AY86" si="129">AVERAGE(AS79:AV79)</f>
        <v>0</v>
      </c>
    </row>
    <row r="80" spans="2:53" x14ac:dyDescent="0.25">
      <c r="B80" t="s">
        <v>28</v>
      </c>
      <c r="C80" s="66">
        <f t="shared" ref="C80:R86" si="130">IF(ISERROR(C59/C$8),0,(C59/C$8))</f>
        <v>0</v>
      </c>
      <c r="D80" s="66">
        <f t="shared" si="130"/>
        <v>0</v>
      </c>
      <c r="E80" s="66">
        <f t="shared" si="130"/>
        <v>0</v>
      </c>
      <c r="F80" s="66">
        <f t="shared" si="130"/>
        <v>0</v>
      </c>
      <c r="G80" s="66">
        <f t="shared" si="130"/>
        <v>0</v>
      </c>
      <c r="H80" s="66">
        <f t="shared" si="130"/>
        <v>0</v>
      </c>
      <c r="I80" s="66">
        <f t="shared" si="130"/>
        <v>0</v>
      </c>
      <c r="J80" s="66">
        <f t="shared" si="130"/>
        <v>0</v>
      </c>
      <c r="K80" s="66">
        <f t="shared" si="130"/>
        <v>0</v>
      </c>
      <c r="L80" s="66">
        <f t="shared" si="130"/>
        <v>0</v>
      </c>
      <c r="M80" s="66">
        <f t="shared" si="130"/>
        <v>0</v>
      </c>
      <c r="N80" s="66">
        <f t="shared" si="130"/>
        <v>0</v>
      </c>
      <c r="O80" s="66">
        <f t="shared" si="130"/>
        <v>0</v>
      </c>
      <c r="P80" s="66">
        <f t="shared" si="130"/>
        <v>0</v>
      </c>
      <c r="Q80" s="66">
        <f t="shared" si="130"/>
        <v>0</v>
      </c>
      <c r="R80" s="66">
        <f t="shared" si="130"/>
        <v>0</v>
      </c>
      <c r="S80" s="66">
        <f t="shared" si="119"/>
        <v>0</v>
      </c>
      <c r="T80" s="66">
        <f t="shared" si="119"/>
        <v>0</v>
      </c>
      <c r="U80" s="66">
        <f t="shared" si="119"/>
        <v>0</v>
      </c>
      <c r="V80" s="66">
        <f t="shared" si="119"/>
        <v>0</v>
      </c>
      <c r="W80" s="66">
        <f t="shared" si="119"/>
        <v>374.90826477748209</v>
      </c>
      <c r="X80" s="66">
        <f t="shared" si="119"/>
        <v>419.65708418157152</v>
      </c>
      <c r="Y80" s="66">
        <f t="shared" si="119"/>
        <v>408.36084523485238</v>
      </c>
      <c r="Z80" s="66">
        <f t="shared" si="119"/>
        <v>541.46941710611657</v>
      </c>
      <c r="AA80" s="66">
        <f t="shared" si="119"/>
        <v>509.82855417897611</v>
      </c>
      <c r="AB80" s="66">
        <f t="shared" si="119"/>
        <v>523.34007088602937</v>
      </c>
      <c r="AC80" s="66">
        <f t="shared" si="119"/>
        <v>561.18764441237772</v>
      </c>
      <c r="AD80" s="66">
        <f t="shared" si="119"/>
        <v>569.0372302456642</v>
      </c>
      <c r="AE80" s="66">
        <f t="shared" si="119"/>
        <v>601.02542759372125</v>
      </c>
      <c r="AF80" s="66">
        <f t="shared" si="119"/>
        <v>583.61801696862597</v>
      </c>
      <c r="AG80" s="66">
        <f t="shared" si="119"/>
        <v>602.52016526199714</v>
      </c>
      <c r="AH80" s="66">
        <f t="shared" si="119"/>
        <v>609.64765551379969</v>
      </c>
      <c r="AI80" s="66">
        <f t="shared" si="119"/>
        <v>584.78378119550894</v>
      </c>
      <c r="AJ80" s="66">
        <f t="shared" si="119"/>
        <v>533.09883567401596</v>
      </c>
      <c r="AK80" s="66">
        <f t="shared" si="119"/>
        <v>480.35289227983765</v>
      </c>
      <c r="AL80" s="66">
        <f t="shared" si="119"/>
        <v>0</v>
      </c>
      <c r="AN80" s="104">
        <f t="shared" si="120"/>
        <v>0</v>
      </c>
      <c r="AO80" s="104">
        <f t="shared" si="121"/>
        <v>0</v>
      </c>
      <c r="AP80" s="104">
        <f t="shared" si="122"/>
        <v>124.96942159249403</v>
      </c>
      <c r="AQ80" s="104">
        <f t="shared" si="123"/>
        <v>456.49578217418019</v>
      </c>
      <c r="AS80" s="104">
        <f t="shared" si="124"/>
        <v>531.45208982579436</v>
      </c>
      <c r="AT80" s="104">
        <f t="shared" si="125"/>
        <v>584.56022493600369</v>
      </c>
      <c r="AU80" s="104">
        <f t="shared" si="126"/>
        <v>598.98386732376855</v>
      </c>
      <c r="AV80" s="104">
        <f t="shared" si="127"/>
        <v>337.81724265128452</v>
      </c>
      <c r="AX80" s="104">
        <f t="shared" si="128"/>
        <v>145.36630094166856</v>
      </c>
      <c r="AY80" s="104">
        <f t="shared" si="129"/>
        <v>513.20335618421279</v>
      </c>
    </row>
    <row r="81" spans="2:51" x14ac:dyDescent="0.25">
      <c r="B81" t="s">
        <v>29</v>
      </c>
      <c r="C81" s="66">
        <f t="shared" si="130"/>
        <v>0</v>
      </c>
      <c r="D81" s="66">
        <f t="shared" si="119"/>
        <v>0</v>
      </c>
      <c r="E81" s="66">
        <f t="shared" si="119"/>
        <v>0</v>
      </c>
      <c r="F81" s="66">
        <f t="shared" si="119"/>
        <v>0</v>
      </c>
      <c r="G81" s="66">
        <f t="shared" si="119"/>
        <v>0</v>
      </c>
      <c r="H81" s="66">
        <f t="shared" si="119"/>
        <v>0</v>
      </c>
      <c r="I81" s="66">
        <f t="shared" si="119"/>
        <v>0</v>
      </c>
      <c r="J81" s="66">
        <f t="shared" si="119"/>
        <v>0</v>
      </c>
      <c r="K81" s="66">
        <f t="shared" si="119"/>
        <v>0</v>
      </c>
      <c r="L81" s="66">
        <f t="shared" si="119"/>
        <v>0</v>
      </c>
      <c r="M81" s="66">
        <f t="shared" si="119"/>
        <v>0</v>
      </c>
      <c r="N81" s="66">
        <f t="shared" si="119"/>
        <v>0</v>
      </c>
      <c r="O81" s="66">
        <f t="shared" si="119"/>
        <v>0</v>
      </c>
      <c r="P81" s="66">
        <f t="shared" si="119"/>
        <v>0</v>
      </c>
      <c r="Q81" s="66">
        <f t="shared" si="119"/>
        <v>0</v>
      </c>
      <c r="R81" s="66">
        <f t="shared" si="119"/>
        <v>0</v>
      </c>
      <c r="S81" s="66">
        <f t="shared" si="119"/>
        <v>0</v>
      </c>
      <c r="T81" s="66">
        <f t="shared" si="119"/>
        <v>0</v>
      </c>
      <c r="U81" s="66">
        <f t="shared" si="119"/>
        <v>0</v>
      </c>
      <c r="V81" s="66">
        <f t="shared" si="119"/>
        <v>0</v>
      </c>
      <c r="W81" s="66">
        <f t="shared" si="119"/>
        <v>48.70795207368792</v>
      </c>
      <c r="X81" s="66">
        <f t="shared" si="119"/>
        <v>61.391016509589925</v>
      </c>
      <c r="Y81" s="66">
        <f t="shared" si="119"/>
        <v>55.509289022064834</v>
      </c>
      <c r="Z81" s="66">
        <f t="shared" si="119"/>
        <v>80.008509989207099</v>
      </c>
      <c r="AA81" s="66">
        <f t="shared" si="119"/>
        <v>83.921495395566964</v>
      </c>
      <c r="AB81" s="66">
        <f t="shared" si="119"/>
        <v>90.491242948268876</v>
      </c>
      <c r="AC81" s="66">
        <f t="shared" si="119"/>
        <v>102.01158777340835</v>
      </c>
      <c r="AD81" s="66">
        <f t="shared" si="119"/>
        <v>106.17497665644449</v>
      </c>
      <c r="AE81" s="66">
        <f t="shared" si="119"/>
        <v>115.87155213555562</v>
      </c>
      <c r="AF81" s="66">
        <f t="shared" si="119"/>
        <v>112.91994288627276</v>
      </c>
      <c r="AG81" s="66">
        <f t="shared" si="119"/>
        <v>117.96275856842229</v>
      </c>
      <c r="AH81" s="66">
        <f t="shared" si="119"/>
        <v>121.59057525980106</v>
      </c>
      <c r="AI81" s="66">
        <f t="shared" si="119"/>
        <v>115.75483432171109</v>
      </c>
      <c r="AJ81" s="66">
        <f t="shared" si="119"/>
        <v>102.52828332386653</v>
      </c>
      <c r="AK81" s="66">
        <f t="shared" si="119"/>
        <v>95.179712171626036</v>
      </c>
      <c r="AL81" s="66">
        <f t="shared" si="119"/>
        <v>0</v>
      </c>
      <c r="AN81" s="104">
        <f t="shared" si="120"/>
        <v>0</v>
      </c>
      <c r="AO81" s="104">
        <f t="shared" si="121"/>
        <v>0</v>
      </c>
      <c r="AP81" s="104">
        <f t="shared" si="122"/>
        <v>16.23598402456264</v>
      </c>
      <c r="AQ81" s="104">
        <f t="shared" si="123"/>
        <v>65.636271840287293</v>
      </c>
      <c r="AS81" s="104">
        <f t="shared" si="124"/>
        <v>92.141442039081383</v>
      </c>
      <c r="AT81" s="104">
        <f t="shared" si="125"/>
        <v>111.65549055942431</v>
      </c>
      <c r="AU81" s="104">
        <f t="shared" si="126"/>
        <v>118.43605604997815</v>
      </c>
      <c r="AV81" s="104">
        <f t="shared" si="127"/>
        <v>65.902665165164194</v>
      </c>
      <c r="AX81" s="104">
        <f t="shared" si="128"/>
        <v>20.468063966212483</v>
      </c>
      <c r="AY81" s="104">
        <f t="shared" si="129"/>
        <v>97.033913453412012</v>
      </c>
    </row>
    <row r="82" spans="2:51" x14ac:dyDescent="0.25">
      <c r="B82" t="s">
        <v>30</v>
      </c>
      <c r="C82" s="66">
        <f t="shared" si="130"/>
        <v>0</v>
      </c>
      <c r="D82" s="66">
        <f t="shared" si="119"/>
        <v>0</v>
      </c>
      <c r="E82" s="66">
        <f t="shared" si="119"/>
        <v>0</v>
      </c>
      <c r="F82" s="66">
        <f t="shared" si="119"/>
        <v>0</v>
      </c>
      <c r="G82" s="66">
        <f t="shared" si="119"/>
        <v>0</v>
      </c>
      <c r="H82" s="66">
        <f t="shared" si="119"/>
        <v>0</v>
      </c>
      <c r="I82" s="66">
        <f t="shared" si="119"/>
        <v>0</v>
      </c>
      <c r="J82" s="66">
        <f t="shared" si="119"/>
        <v>0</v>
      </c>
      <c r="K82" s="66">
        <f t="shared" si="119"/>
        <v>0</v>
      </c>
      <c r="L82" s="66">
        <f t="shared" si="119"/>
        <v>0</v>
      </c>
      <c r="M82" s="66">
        <f t="shared" si="119"/>
        <v>0</v>
      </c>
      <c r="N82" s="66">
        <f t="shared" si="119"/>
        <v>0</v>
      </c>
      <c r="O82" s="66">
        <f t="shared" si="119"/>
        <v>0</v>
      </c>
      <c r="P82" s="66">
        <f t="shared" si="119"/>
        <v>0</v>
      </c>
      <c r="Q82" s="66">
        <f t="shared" si="119"/>
        <v>0</v>
      </c>
      <c r="R82" s="66">
        <f t="shared" si="119"/>
        <v>0</v>
      </c>
      <c r="S82" s="66">
        <f t="shared" si="119"/>
        <v>0</v>
      </c>
      <c r="T82" s="66">
        <f t="shared" si="119"/>
        <v>0</v>
      </c>
      <c r="U82" s="66">
        <f t="shared" si="119"/>
        <v>0</v>
      </c>
      <c r="V82" s="66">
        <f t="shared" si="119"/>
        <v>0</v>
      </c>
      <c r="W82" s="66">
        <f t="shared" si="119"/>
        <v>0</v>
      </c>
      <c r="X82" s="66">
        <f t="shared" si="119"/>
        <v>0</v>
      </c>
      <c r="Y82" s="66">
        <f t="shared" si="119"/>
        <v>0</v>
      </c>
      <c r="Z82" s="66">
        <f t="shared" si="119"/>
        <v>0</v>
      </c>
      <c r="AA82" s="66">
        <f t="shared" si="119"/>
        <v>0</v>
      </c>
      <c r="AB82" s="66">
        <f t="shared" si="119"/>
        <v>0</v>
      </c>
      <c r="AC82" s="66">
        <f t="shared" si="119"/>
        <v>0</v>
      </c>
      <c r="AD82" s="66">
        <f t="shared" si="119"/>
        <v>0</v>
      </c>
      <c r="AE82" s="66">
        <f t="shared" si="119"/>
        <v>0</v>
      </c>
      <c r="AF82" s="66">
        <f t="shared" si="119"/>
        <v>0</v>
      </c>
      <c r="AG82" s="66">
        <f t="shared" si="119"/>
        <v>0</v>
      </c>
      <c r="AH82" s="66">
        <f t="shared" si="119"/>
        <v>0</v>
      </c>
      <c r="AI82" s="66">
        <f t="shared" si="119"/>
        <v>0</v>
      </c>
      <c r="AJ82" s="66">
        <f t="shared" si="119"/>
        <v>0</v>
      </c>
      <c r="AK82" s="66">
        <f t="shared" si="119"/>
        <v>0</v>
      </c>
      <c r="AL82" s="66">
        <f t="shared" si="119"/>
        <v>0</v>
      </c>
      <c r="AN82" s="104">
        <f t="shared" si="120"/>
        <v>0</v>
      </c>
      <c r="AO82" s="104">
        <f t="shared" si="121"/>
        <v>0</v>
      </c>
      <c r="AP82" s="104">
        <f t="shared" si="122"/>
        <v>0</v>
      </c>
      <c r="AQ82" s="104">
        <f t="shared" si="123"/>
        <v>0</v>
      </c>
      <c r="AS82" s="104">
        <f t="shared" si="124"/>
        <v>0</v>
      </c>
      <c r="AT82" s="104">
        <f t="shared" si="125"/>
        <v>0</v>
      </c>
      <c r="AU82" s="104">
        <f t="shared" si="126"/>
        <v>0</v>
      </c>
      <c r="AV82" s="104">
        <f t="shared" si="127"/>
        <v>0</v>
      </c>
      <c r="AX82" s="104">
        <f t="shared" si="128"/>
        <v>0</v>
      </c>
      <c r="AY82" s="104">
        <f t="shared" si="129"/>
        <v>0</v>
      </c>
    </row>
    <row r="83" spans="2:51" x14ac:dyDescent="0.25">
      <c r="B83" t="s">
        <v>31</v>
      </c>
      <c r="C83" s="66">
        <f t="shared" si="130"/>
        <v>0</v>
      </c>
      <c r="D83" s="66">
        <f t="shared" si="119"/>
        <v>0</v>
      </c>
      <c r="E83" s="66">
        <f t="shared" si="119"/>
        <v>0</v>
      </c>
      <c r="F83" s="66">
        <f t="shared" si="119"/>
        <v>0</v>
      </c>
      <c r="G83" s="66">
        <f t="shared" si="119"/>
        <v>0</v>
      </c>
      <c r="H83" s="66">
        <f t="shared" si="119"/>
        <v>0</v>
      </c>
      <c r="I83" s="66">
        <f t="shared" si="119"/>
        <v>0</v>
      </c>
      <c r="J83" s="66">
        <f t="shared" si="119"/>
        <v>0</v>
      </c>
      <c r="K83" s="66">
        <f t="shared" si="119"/>
        <v>0</v>
      </c>
      <c r="L83" s="66">
        <f t="shared" si="119"/>
        <v>0</v>
      </c>
      <c r="M83" s="66">
        <f t="shared" si="119"/>
        <v>0</v>
      </c>
      <c r="N83" s="66">
        <f t="shared" si="119"/>
        <v>0</v>
      </c>
      <c r="O83" s="66">
        <f t="shared" si="119"/>
        <v>0</v>
      </c>
      <c r="P83" s="66">
        <f t="shared" si="119"/>
        <v>0</v>
      </c>
      <c r="Q83" s="66">
        <f t="shared" si="119"/>
        <v>0</v>
      </c>
      <c r="R83" s="66">
        <f t="shared" si="119"/>
        <v>0</v>
      </c>
      <c r="S83" s="66">
        <f t="shared" si="119"/>
        <v>0</v>
      </c>
      <c r="T83" s="66">
        <f t="shared" si="119"/>
        <v>0</v>
      </c>
      <c r="U83" s="66">
        <f t="shared" si="119"/>
        <v>0</v>
      </c>
      <c r="V83" s="66">
        <f t="shared" si="119"/>
        <v>0</v>
      </c>
      <c r="W83" s="66">
        <f t="shared" si="119"/>
        <v>12.381484451897489</v>
      </c>
      <c r="X83" s="66">
        <f t="shared" si="119"/>
        <v>12.560782708630848</v>
      </c>
      <c r="Y83" s="66">
        <f t="shared" si="119"/>
        <v>9.2769677394248369</v>
      </c>
      <c r="Z83" s="66">
        <f t="shared" si="119"/>
        <v>10.936849958084553</v>
      </c>
      <c r="AA83" s="66">
        <f t="shared" si="119"/>
        <v>27.542040146787659</v>
      </c>
      <c r="AB83" s="66">
        <f t="shared" si="119"/>
        <v>27.96720253677962</v>
      </c>
      <c r="AC83" s="66">
        <f t="shared" si="119"/>
        <v>17.03360951191225</v>
      </c>
      <c r="AD83" s="66">
        <f t="shared" si="119"/>
        <v>12.743915745168952</v>
      </c>
      <c r="AE83" s="66">
        <f t="shared" si="119"/>
        <v>11.744507343642406</v>
      </c>
      <c r="AF83" s="66">
        <f t="shared" si="119"/>
        <v>11.899608734854386</v>
      </c>
      <c r="AG83" s="66">
        <f t="shared" si="119"/>
        <v>11.027230337582752</v>
      </c>
      <c r="AH83" s="66">
        <f t="shared" si="119"/>
        <v>11.433836336534194</v>
      </c>
      <c r="AI83" s="66">
        <f t="shared" si="119"/>
        <v>11.001298509255657</v>
      </c>
      <c r="AJ83" s="66">
        <f t="shared" si="119"/>
        <v>11.409258615236652</v>
      </c>
      <c r="AK83" s="66">
        <f t="shared" si="119"/>
        <v>12.535876294839232</v>
      </c>
      <c r="AL83" s="66">
        <f t="shared" si="119"/>
        <v>0</v>
      </c>
      <c r="AN83" s="104">
        <f t="shared" si="120"/>
        <v>0</v>
      </c>
      <c r="AO83" s="104">
        <f t="shared" si="121"/>
        <v>0</v>
      </c>
      <c r="AP83" s="104">
        <f t="shared" si="122"/>
        <v>4.1271614839658293</v>
      </c>
      <c r="AQ83" s="104">
        <f t="shared" si="123"/>
        <v>10.924866802046745</v>
      </c>
      <c r="AS83" s="104">
        <f t="shared" si="124"/>
        <v>24.18095073182651</v>
      </c>
      <c r="AT83" s="104">
        <f t="shared" si="125"/>
        <v>12.129343941221913</v>
      </c>
      <c r="AU83" s="104">
        <f t="shared" si="126"/>
        <v>11.154121727790868</v>
      </c>
      <c r="AV83" s="104">
        <f t="shared" si="127"/>
        <v>7.981711636691962</v>
      </c>
      <c r="AX83" s="104">
        <f t="shared" si="128"/>
        <v>3.7630070715031438</v>
      </c>
      <c r="AY83" s="104">
        <f t="shared" si="129"/>
        <v>13.861532009382813</v>
      </c>
    </row>
    <row r="84" spans="2:51" x14ac:dyDescent="0.25">
      <c r="B84" t="s">
        <v>32</v>
      </c>
      <c r="C84" s="66">
        <f t="shared" si="130"/>
        <v>0</v>
      </c>
      <c r="D84" s="66">
        <f t="shared" si="119"/>
        <v>0</v>
      </c>
      <c r="E84" s="66">
        <f t="shared" si="119"/>
        <v>0</v>
      </c>
      <c r="F84" s="66">
        <f t="shared" si="119"/>
        <v>0</v>
      </c>
      <c r="G84" s="66">
        <f t="shared" si="119"/>
        <v>0</v>
      </c>
      <c r="H84" s="66">
        <f t="shared" si="119"/>
        <v>0</v>
      </c>
      <c r="I84" s="66">
        <f t="shared" si="119"/>
        <v>0</v>
      </c>
      <c r="J84" s="66">
        <f t="shared" si="119"/>
        <v>0</v>
      </c>
      <c r="K84" s="66">
        <f t="shared" si="119"/>
        <v>0</v>
      </c>
      <c r="L84" s="66">
        <f t="shared" si="119"/>
        <v>0</v>
      </c>
      <c r="M84" s="66">
        <f t="shared" si="119"/>
        <v>0</v>
      </c>
      <c r="N84" s="66">
        <f t="shared" si="119"/>
        <v>0</v>
      </c>
      <c r="O84" s="66">
        <f t="shared" si="119"/>
        <v>0</v>
      </c>
      <c r="P84" s="66">
        <f t="shared" si="119"/>
        <v>0</v>
      </c>
      <c r="Q84" s="66">
        <f t="shared" si="119"/>
        <v>0</v>
      </c>
      <c r="R84" s="66">
        <f t="shared" si="119"/>
        <v>0</v>
      </c>
      <c r="S84" s="66">
        <f t="shared" si="119"/>
        <v>0</v>
      </c>
      <c r="T84" s="66">
        <f t="shared" si="119"/>
        <v>0</v>
      </c>
      <c r="U84" s="66">
        <f t="shared" si="119"/>
        <v>0</v>
      </c>
      <c r="V84" s="66">
        <f t="shared" si="119"/>
        <v>0</v>
      </c>
      <c r="W84" s="66">
        <f t="shared" si="119"/>
        <v>0</v>
      </c>
      <c r="X84" s="66">
        <f t="shared" si="119"/>
        <v>0</v>
      </c>
      <c r="Y84" s="66">
        <f t="shared" si="119"/>
        <v>0</v>
      </c>
      <c r="Z84" s="66">
        <f t="shared" si="119"/>
        <v>0</v>
      </c>
      <c r="AA84" s="66">
        <f t="shared" si="119"/>
        <v>0</v>
      </c>
      <c r="AB84" s="66">
        <f t="shared" si="119"/>
        <v>0</v>
      </c>
      <c r="AC84" s="66">
        <f t="shared" si="119"/>
        <v>0</v>
      </c>
      <c r="AD84" s="66">
        <f t="shared" si="119"/>
        <v>0</v>
      </c>
      <c r="AE84" s="66">
        <f t="shared" si="119"/>
        <v>0</v>
      </c>
      <c r="AF84" s="66">
        <f t="shared" si="119"/>
        <v>0</v>
      </c>
      <c r="AG84" s="66">
        <f t="shared" si="119"/>
        <v>0</v>
      </c>
      <c r="AH84" s="66">
        <f t="shared" si="119"/>
        <v>0</v>
      </c>
      <c r="AI84" s="66">
        <f t="shared" si="119"/>
        <v>0</v>
      </c>
      <c r="AJ84" s="66">
        <f t="shared" si="119"/>
        <v>0</v>
      </c>
      <c r="AK84" s="66">
        <f t="shared" si="119"/>
        <v>0</v>
      </c>
      <c r="AL84" s="66">
        <f t="shared" si="119"/>
        <v>0</v>
      </c>
      <c r="AN84" s="104">
        <f t="shared" si="120"/>
        <v>0</v>
      </c>
      <c r="AO84" s="104">
        <f t="shared" si="121"/>
        <v>0</v>
      </c>
      <c r="AP84" s="104">
        <f t="shared" si="122"/>
        <v>0</v>
      </c>
      <c r="AQ84" s="104">
        <f t="shared" si="123"/>
        <v>0</v>
      </c>
      <c r="AS84" s="104">
        <f t="shared" si="124"/>
        <v>0</v>
      </c>
      <c r="AT84" s="104">
        <f t="shared" si="125"/>
        <v>0</v>
      </c>
      <c r="AU84" s="104">
        <f t="shared" si="126"/>
        <v>0</v>
      </c>
      <c r="AV84" s="104">
        <f t="shared" si="127"/>
        <v>0</v>
      </c>
      <c r="AX84" s="104">
        <f t="shared" si="128"/>
        <v>0</v>
      </c>
      <c r="AY84" s="104">
        <f t="shared" si="129"/>
        <v>0</v>
      </c>
    </row>
    <row r="85" spans="2:51" x14ac:dyDescent="0.25">
      <c r="B85" t="s">
        <v>33</v>
      </c>
      <c r="C85" s="66">
        <f t="shared" si="130"/>
        <v>0</v>
      </c>
      <c r="D85" s="66">
        <f t="shared" si="119"/>
        <v>0</v>
      </c>
      <c r="E85" s="66">
        <f t="shared" si="119"/>
        <v>0</v>
      </c>
      <c r="F85" s="66">
        <f t="shared" si="119"/>
        <v>0</v>
      </c>
      <c r="G85" s="66">
        <f t="shared" si="119"/>
        <v>0</v>
      </c>
      <c r="H85" s="66">
        <f t="shared" si="119"/>
        <v>0</v>
      </c>
      <c r="I85" s="66">
        <f t="shared" si="119"/>
        <v>0</v>
      </c>
      <c r="J85" s="66">
        <f t="shared" si="119"/>
        <v>0</v>
      </c>
      <c r="K85" s="66">
        <f t="shared" si="119"/>
        <v>0</v>
      </c>
      <c r="L85" s="66">
        <f t="shared" si="119"/>
        <v>0</v>
      </c>
      <c r="M85" s="66">
        <f t="shared" si="119"/>
        <v>0</v>
      </c>
      <c r="N85" s="66">
        <f t="shared" si="119"/>
        <v>0</v>
      </c>
      <c r="O85" s="66">
        <f t="shared" si="119"/>
        <v>0</v>
      </c>
      <c r="P85" s="66">
        <f t="shared" si="119"/>
        <v>0</v>
      </c>
      <c r="Q85" s="66">
        <f t="shared" si="119"/>
        <v>0</v>
      </c>
      <c r="R85" s="66">
        <f t="shared" si="119"/>
        <v>0</v>
      </c>
      <c r="S85" s="66">
        <f t="shared" si="119"/>
        <v>0</v>
      </c>
      <c r="T85" s="66">
        <f t="shared" si="119"/>
        <v>0</v>
      </c>
      <c r="U85" s="66">
        <f t="shared" si="119"/>
        <v>0</v>
      </c>
      <c r="V85" s="66">
        <f t="shared" si="119"/>
        <v>0</v>
      </c>
      <c r="W85" s="66">
        <f t="shared" si="119"/>
        <v>0</v>
      </c>
      <c r="X85" s="66">
        <f t="shared" si="119"/>
        <v>0</v>
      </c>
      <c r="Y85" s="66">
        <f t="shared" si="119"/>
        <v>0</v>
      </c>
      <c r="Z85" s="66">
        <f t="shared" si="119"/>
        <v>0</v>
      </c>
      <c r="AA85" s="66">
        <f t="shared" si="119"/>
        <v>0</v>
      </c>
      <c r="AB85" s="66">
        <f t="shared" si="119"/>
        <v>0</v>
      </c>
      <c r="AC85" s="66">
        <f t="shared" si="119"/>
        <v>0</v>
      </c>
      <c r="AD85" s="66">
        <f t="shared" si="119"/>
        <v>0</v>
      </c>
      <c r="AE85" s="66">
        <f t="shared" si="119"/>
        <v>0</v>
      </c>
      <c r="AF85" s="66">
        <f t="shared" si="119"/>
        <v>0</v>
      </c>
      <c r="AG85" s="66">
        <f t="shared" si="119"/>
        <v>0</v>
      </c>
      <c r="AH85" s="66">
        <f t="shared" si="119"/>
        <v>0</v>
      </c>
      <c r="AI85" s="66">
        <f t="shared" si="119"/>
        <v>0</v>
      </c>
      <c r="AJ85" s="66">
        <f t="shared" si="119"/>
        <v>0</v>
      </c>
      <c r="AK85" s="66">
        <f t="shared" si="119"/>
        <v>0</v>
      </c>
      <c r="AL85" s="66">
        <f t="shared" si="119"/>
        <v>0</v>
      </c>
      <c r="AN85" s="104">
        <f t="shared" si="120"/>
        <v>0</v>
      </c>
      <c r="AO85" s="104">
        <f t="shared" si="121"/>
        <v>0</v>
      </c>
      <c r="AP85" s="104">
        <f t="shared" si="122"/>
        <v>0</v>
      </c>
      <c r="AQ85" s="104">
        <f t="shared" si="123"/>
        <v>0</v>
      </c>
      <c r="AS85" s="104">
        <f t="shared" si="124"/>
        <v>0</v>
      </c>
      <c r="AT85" s="104">
        <f t="shared" si="125"/>
        <v>0</v>
      </c>
      <c r="AU85" s="104">
        <f t="shared" si="126"/>
        <v>0</v>
      </c>
      <c r="AV85" s="104">
        <f t="shared" si="127"/>
        <v>0</v>
      </c>
      <c r="AX85" s="104">
        <f t="shared" si="128"/>
        <v>0</v>
      </c>
      <c r="AY85" s="104">
        <f t="shared" si="129"/>
        <v>0</v>
      </c>
    </row>
    <row r="86" spans="2:51" x14ac:dyDescent="0.25">
      <c r="B86" t="s">
        <v>34</v>
      </c>
      <c r="C86" s="66">
        <f t="shared" si="130"/>
        <v>0</v>
      </c>
      <c r="D86" s="66">
        <f t="shared" si="119"/>
        <v>0</v>
      </c>
      <c r="E86" s="66">
        <f t="shared" si="119"/>
        <v>0</v>
      </c>
      <c r="F86" s="66">
        <f t="shared" si="119"/>
        <v>0</v>
      </c>
      <c r="G86" s="66">
        <f t="shared" si="119"/>
        <v>0</v>
      </c>
      <c r="H86" s="66">
        <f t="shared" si="119"/>
        <v>0</v>
      </c>
      <c r="I86" s="66">
        <f t="shared" si="119"/>
        <v>0</v>
      </c>
      <c r="J86" s="66">
        <f t="shared" si="119"/>
        <v>0</v>
      </c>
      <c r="K86" s="66">
        <f t="shared" si="119"/>
        <v>0</v>
      </c>
      <c r="L86" s="66">
        <f t="shared" si="119"/>
        <v>0</v>
      </c>
      <c r="M86" s="66">
        <f t="shared" si="119"/>
        <v>0</v>
      </c>
      <c r="N86" s="66">
        <f t="shared" si="119"/>
        <v>0</v>
      </c>
      <c r="O86" s="66">
        <f t="shared" si="119"/>
        <v>0</v>
      </c>
      <c r="P86" s="66">
        <f t="shared" si="119"/>
        <v>0</v>
      </c>
      <c r="Q86" s="66">
        <f t="shared" si="119"/>
        <v>0</v>
      </c>
      <c r="R86" s="66">
        <f t="shared" si="119"/>
        <v>0</v>
      </c>
      <c r="S86" s="66">
        <f t="shared" si="119"/>
        <v>0</v>
      </c>
      <c r="T86" s="66">
        <f t="shared" si="119"/>
        <v>0</v>
      </c>
      <c r="U86" s="66">
        <f t="shared" si="119"/>
        <v>0</v>
      </c>
      <c r="V86" s="66">
        <f t="shared" si="119"/>
        <v>0</v>
      </c>
      <c r="W86" s="66">
        <f t="shared" si="119"/>
        <v>0</v>
      </c>
      <c r="X86" s="66">
        <f t="shared" si="119"/>
        <v>0</v>
      </c>
      <c r="Y86" s="66">
        <f t="shared" si="119"/>
        <v>0</v>
      </c>
      <c r="Z86" s="66">
        <f t="shared" si="119"/>
        <v>0</v>
      </c>
      <c r="AA86" s="66">
        <f t="shared" si="119"/>
        <v>0</v>
      </c>
      <c r="AB86" s="66">
        <f t="shared" si="119"/>
        <v>0</v>
      </c>
      <c r="AC86" s="66">
        <f t="shared" ref="AC86:AL86" si="131">IF(ISERROR(AC65/AC$8),0,(AC65/AC$8))</f>
        <v>0</v>
      </c>
      <c r="AD86" s="66">
        <f t="shared" si="131"/>
        <v>0</v>
      </c>
      <c r="AE86" s="66">
        <f t="shared" si="131"/>
        <v>0</v>
      </c>
      <c r="AF86" s="66">
        <f t="shared" si="131"/>
        <v>0</v>
      </c>
      <c r="AG86" s="66">
        <f t="shared" si="131"/>
        <v>0</v>
      </c>
      <c r="AH86" s="66">
        <f t="shared" si="131"/>
        <v>0</v>
      </c>
      <c r="AI86" s="66">
        <f t="shared" si="131"/>
        <v>0</v>
      </c>
      <c r="AJ86" s="66">
        <f t="shared" si="131"/>
        <v>0</v>
      </c>
      <c r="AK86" s="66">
        <f t="shared" si="131"/>
        <v>0</v>
      </c>
      <c r="AL86" s="66">
        <f t="shared" si="131"/>
        <v>0</v>
      </c>
      <c r="AN86" s="104">
        <f t="shared" si="120"/>
        <v>0</v>
      </c>
      <c r="AO86" s="104">
        <f t="shared" si="121"/>
        <v>0</v>
      </c>
      <c r="AP86" s="104">
        <f t="shared" si="122"/>
        <v>0</v>
      </c>
      <c r="AQ86" s="104">
        <f t="shared" si="123"/>
        <v>0</v>
      </c>
      <c r="AS86" s="104">
        <f t="shared" si="124"/>
        <v>0</v>
      </c>
      <c r="AT86" s="104">
        <f t="shared" si="125"/>
        <v>0</v>
      </c>
      <c r="AU86" s="104">
        <f t="shared" si="126"/>
        <v>0</v>
      </c>
      <c r="AV86" s="104">
        <f t="shared" si="127"/>
        <v>0</v>
      </c>
      <c r="AX86" s="104">
        <f t="shared" si="128"/>
        <v>0</v>
      </c>
      <c r="AY86" s="104">
        <f t="shared" si="129"/>
        <v>0</v>
      </c>
    </row>
    <row r="88" spans="2:51" ht="15.75" x14ac:dyDescent="0.25">
      <c r="B88" s="64" t="s">
        <v>37</v>
      </c>
      <c r="C88" s="65">
        <f>IF(ISERROR(C11/C$8),0,((C11)/C$8))</f>
        <v>0</v>
      </c>
      <c r="D88" s="65">
        <f t="shared" ref="D88:AL88" si="132">IF(ISERROR(D11/D$8),0,((D11)/D$8))</f>
        <v>0</v>
      </c>
      <c r="E88" s="65">
        <f t="shared" si="132"/>
        <v>0</v>
      </c>
      <c r="F88" s="65">
        <f t="shared" si="132"/>
        <v>0</v>
      </c>
      <c r="G88" s="65">
        <f t="shared" si="132"/>
        <v>0</v>
      </c>
      <c r="H88" s="65">
        <f t="shared" si="132"/>
        <v>0</v>
      </c>
      <c r="I88" s="65">
        <f t="shared" si="132"/>
        <v>0</v>
      </c>
      <c r="J88" s="65">
        <f t="shared" si="132"/>
        <v>0</v>
      </c>
      <c r="K88" s="65">
        <f t="shared" si="132"/>
        <v>0</v>
      </c>
      <c r="L88" s="65">
        <f t="shared" si="132"/>
        <v>0</v>
      </c>
      <c r="M88" s="65">
        <f t="shared" si="132"/>
        <v>0</v>
      </c>
      <c r="N88" s="65">
        <f t="shared" si="132"/>
        <v>0</v>
      </c>
      <c r="O88" s="65">
        <f t="shared" si="132"/>
        <v>0</v>
      </c>
      <c r="P88" s="65">
        <f t="shared" si="132"/>
        <v>0</v>
      </c>
      <c r="Q88" s="65">
        <f t="shared" si="132"/>
        <v>0</v>
      </c>
      <c r="R88" s="65">
        <f t="shared" si="132"/>
        <v>0</v>
      </c>
      <c r="S88" s="65">
        <f t="shared" si="132"/>
        <v>0</v>
      </c>
      <c r="T88" s="65">
        <f t="shared" si="132"/>
        <v>0</v>
      </c>
      <c r="U88" s="65">
        <f t="shared" si="132"/>
        <v>0</v>
      </c>
      <c r="V88" s="65">
        <f t="shared" si="132"/>
        <v>0</v>
      </c>
      <c r="W88" s="65">
        <f t="shared" si="132"/>
        <v>14.691545250912393</v>
      </c>
      <c r="X88" s="65">
        <f t="shared" si="132"/>
        <v>16.048492116970184</v>
      </c>
      <c r="Y88" s="65">
        <f t="shared" si="132"/>
        <v>16.206990699303422</v>
      </c>
      <c r="Z88" s="65">
        <f t="shared" si="132"/>
        <v>19.023304731702691</v>
      </c>
      <c r="AA88" s="65">
        <f t="shared" si="132"/>
        <v>20.584152313205017</v>
      </c>
      <c r="AB88" s="65">
        <f t="shared" si="132"/>
        <v>19.997076757862914</v>
      </c>
      <c r="AC88" s="65">
        <f t="shared" si="132"/>
        <v>21.692354554064515</v>
      </c>
      <c r="AD88" s="65">
        <f t="shared" si="132"/>
        <v>22.072880239265519</v>
      </c>
      <c r="AE88" s="65">
        <f t="shared" si="132"/>
        <v>23.812189279724379</v>
      </c>
      <c r="AF88" s="65">
        <f t="shared" si="132"/>
        <v>22.887229496662147</v>
      </c>
      <c r="AG88" s="65">
        <f t="shared" si="132"/>
        <v>22.885433873335689</v>
      </c>
      <c r="AH88" s="65">
        <f t="shared" si="132"/>
        <v>24.134143645875952</v>
      </c>
      <c r="AI88" s="65">
        <f t="shared" si="132"/>
        <v>22.817254789607439</v>
      </c>
      <c r="AJ88" s="65">
        <f t="shared" si="132"/>
        <v>22.681289700330783</v>
      </c>
      <c r="AK88" s="65">
        <f t="shared" si="132"/>
        <v>22.317277856815785</v>
      </c>
      <c r="AL88" s="65">
        <f t="shared" si="132"/>
        <v>0</v>
      </c>
      <c r="AN88" s="105">
        <f>AVERAGE(O88:Q88)</f>
        <v>0</v>
      </c>
      <c r="AO88" s="105">
        <f>AVERAGE(R88:T88)</f>
        <v>0</v>
      </c>
      <c r="AP88" s="105">
        <f>AVERAGE(U88:W88)</f>
        <v>4.8971817503041306</v>
      </c>
      <c r="AQ88" s="105">
        <f>AVERAGE(X88:Z88)</f>
        <v>17.092929182658764</v>
      </c>
      <c r="AS88" s="105">
        <f>AVERAGE(AA88:AC88)</f>
        <v>20.757861208377481</v>
      </c>
      <c r="AT88" s="105">
        <f>AVERAGE(AD88:AF88)</f>
        <v>22.924099671884012</v>
      </c>
      <c r="AU88" s="105">
        <f>AVERAGE(AG88:AI88)</f>
        <v>23.278944102939693</v>
      </c>
      <c r="AV88" s="105">
        <f>AVERAGE(AJ88:AL88)</f>
        <v>14.999522519048858</v>
      </c>
      <c r="AX88" s="105">
        <f>AVERAGE(AN88:AQ88)</f>
        <v>5.497527733240724</v>
      </c>
      <c r="AY88" s="105">
        <f>AVERAGE(AS88:AV88)</f>
        <v>20.49010687556251</v>
      </c>
    </row>
    <row r="89" spans="2:51" x14ac:dyDescent="0.25">
      <c r="B89" t="s">
        <v>18</v>
      </c>
      <c r="C89" s="66">
        <f>IF(ISERROR(C14/C$8),0,((C14)/C$8))</f>
        <v>0</v>
      </c>
      <c r="D89" s="66">
        <f t="shared" ref="D89:AL96" si="133">IF(ISERROR(D14/D$8),0,((D14)/D$8))</f>
        <v>0</v>
      </c>
      <c r="E89" s="66">
        <f t="shared" si="133"/>
        <v>0</v>
      </c>
      <c r="F89" s="66">
        <f t="shared" si="133"/>
        <v>0</v>
      </c>
      <c r="G89" s="66">
        <f t="shared" si="133"/>
        <v>0</v>
      </c>
      <c r="H89" s="66">
        <f t="shared" si="133"/>
        <v>0</v>
      </c>
      <c r="I89" s="66">
        <f t="shared" si="133"/>
        <v>0</v>
      </c>
      <c r="J89" s="66">
        <f t="shared" si="133"/>
        <v>0</v>
      </c>
      <c r="K89" s="66">
        <f t="shared" si="133"/>
        <v>0</v>
      </c>
      <c r="L89" s="66">
        <f t="shared" si="133"/>
        <v>0</v>
      </c>
      <c r="M89" s="66">
        <f t="shared" si="133"/>
        <v>0</v>
      </c>
      <c r="N89" s="66">
        <f t="shared" si="133"/>
        <v>0</v>
      </c>
      <c r="O89" s="66">
        <f t="shared" si="133"/>
        <v>0</v>
      </c>
      <c r="P89" s="66">
        <f t="shared" si="133"/>
        <v>0</v>
      </c>
      <c r="Q89" s="66">
        <f t="shared" si="133"/>
        <v>0</v>
      </c>
      <c r="R89" s="66">
        <f t="shared" si="133"/>
        <v>0</v>
      </c>
      <c r="S89" s="66">
        <f t="shared" si="133"/>
        <v>0</v>
      </c>
      <c r="T89" s="66">
        <f t="shared" si="133"/>
        <v>0</v>
      </c>
      <c r="U89" s="66">
        <f t="shared" si="133"/>
        <v>0</v>
      </c>
      <c r="V89" s="66">
        <f t="shared" si="133"/>
        <v>0</v>
      </c>
      <c r="W89" s="66">
        <f t="shared" si="133"/>
        <v>2.2400325665609473</v>
      </c>
      <c r="X89" s="66">
        <f t="shared" si="133"/>
        <v>2.46423100914578</v>
      </c>
      <c r="Y89" s="66">
        <f t="shared" si="133"/>
        <v>2.494568237537456</v>
      </c>
      <c r="Z89" s="66">
        <f t="shared" si="133"/>
        <v>2.9399737483688866</v>
      </c>
      <c r="AA89" s="66">
        <f t="shared" si="133"/>
        <v>2.9766058678576344</v>
      </c>
      <c r="AB89" s="66">
        <f t="shared" si="133"/>
        <v>3.0638573430183254</v>
      </c>
      <c r="AC89" s="66">
        <f t="shared" si="133"/>
        <v>3.3537431191384104</v>
      </c>
      <c r="AD89" s="66">
        <f t="shared" si="133"/>
        <v>3.5165319771162062</v>
      </c>
      <c r="AE89" s="66">
        <f t="shared" si="133"/>
        <v>3.7626712966961042</v>
      </c>
      <c r="AF89" s="66">
        <f t="shared" si="133"/>
        <v>3.6457534622711121</v>
      </c>
      <c r="AG89" s="66">
        <f t="shared" si="133"/>
        <v>3.8230028649846299</v>
      </c>
      <c r="AH89" s="66">
        <f t="shared" si="133"/>
        <v>3.8318438039785265</v>
      </c>
      <c r="AI89" s="66">
        <f t="shared" si="133"/>
        <v>3.6479501154720406</v>
      </c>
      <c r="AJ89" s="66">
        <f t="shared" si="133"/>
        <v>3.5563569507131927</v>
      </c>
      <c r="AK89" s="66">
        <f t="shared" si="133"/>
        <v>3.4819678311599733</v>
      </c>
      <c r="AL89" s="66">
        <f t="shared" si="133"/>
        <v>0</v>
      </c>
      <c r="AN89" s="104">
        <f t="shared" ref="AN89" si="134">AVERAGE(O89:Q89)</f>
        <v>0</v>
      </c>
      <c r="AO89" s="104">
        <f t="shared" ref="AO89" si="135">AVERAGE(R89:T89)</f>
        <v>0</v>
      </c>
      <c r="AP89" s="104">
        <f t="shared" ref="AP89" si="136">AVERAGE(U89:W89)</f>
        <v>0.74667752218698247</v>
      </c>
      <c r="AQ89" s="104">
        <f t="shared" ref="AQ89" si="137">AVERAGE(X89:Z89)</f>
        <v>2.6329243316840412</v>
      </c>
      <c r="AS89" s="104">
        <f t="shared" ref="AS89" si="138">AVERAGE(AA89:AC89)</f>
        <v>3.1314021100047902</v>
      </c>
      <c r="AT89" s="104">
        <f t="shared" ref="AT89" si="139">AVERAGE(AD89:AF89)</f>
        <v>3.6416522453611413</v>
      </c>
      <c r="AU89" s="104">
        <f t="shared" ref="AU89" si="140">AVERAGE(AG89:AI89)</f>
        <v>3.7675989281450657</v>
      </c>
      <c r="AV89" s="104">
        <f t="shared" ref="AV89" si="141">AVERAGE(AJ89:AL89)</f>
        <v>2.3461082606243888</v>
      </c>
      <c r="AX89" s="104">
        <f t="shared" ref="AX89" si="142">AVERAGE(AN89:AQ89)</f>
        <v>0.84490046346775594</v>
      </c>
      <c r="AY89" s="104">
        <f t="shared" ref="AY89" si="143">AVERAGE(AS89:AV89)</f>
        <v>3.2216903860338464</v>
      </c>
    </row>
    <row r="90" spans="2:51" x14ac:dyDescent="0.25">
      <c r="B90" t="s">
        <v>39</v>
      </c>
      <c r="C90" s="66">
        <f t="shared" ref="C90:R96" si="144">IF(ISERROR(C15/C$8),0,((C15)/C$8))</f>
        <v>0</v>
      </c>
      <c r="D90" s="66">
        <f t="shared" si="144"/>
        <v>0</v>
      </c>
      <c r="E90" s="66">
        <f t="shared" si="144"/>
        <v>0</v>
      </c>
      <c r="F90" s="66">
        <f t="shared" si="144"/>
        <v>0</v>
      </c>
      <c r="G90" s="66">
        <f t="shared" si="144"/>
        <v>0</v>
      </c>
      <c r="H90" s="66">
        <f t="shared" si="144"/>
        <v>0</v>
      </c>
      <c r="I90" s="66">
        <f t="shared" si="144"/>
        <v>0</v>
      </c>
      <c r="J90" s="66">
        <f t="shared" si="144"/>
        <v>0</v>
      </c>
      <c r="K90" s="66">
        <f t="shared" si="144"/>
        <v>0</v>
      </c>
      <c r="L90" s="66">
        <f t="shared" si="144"/>
        <v>0</v>
      </c>
      <c r="M90" s="66">
        <f t="shared" si="144"/>
        <v>0</v>
      </c>
      <c r="N90" s="66">
        <f t="shared" si="144"/>
        <v>0</v>
      </c>
      <c r="O90" s="66">
        <f t="shared" si="144"/>
        <v>0</v>
      </c>
      <c r="P90" s="66">
        <f t="shared" si="144"/>
        <v>0</v>
      </c>
      <c r="Q90" s="66">
        <f t="shared" si="144"/>
        <v>0</v>
      </c>
      <c r="R90" s="66">
        <f t="shared" si="144"/>
        <v>0</v>
      </c>
      <c r="S90" s="66">
        <f t="shared" si="133"/>
        <v>0</v>
      </c>
      <c r="T90" s="66">
        <f t="shared" si="133"/>
        <v>0</v>
      </c>
      <c r="U90" s="66">
        <f t="shared" si="133"/>
        <v>0</v>
      </c>
      <c r="V90" s="66">
        <f t="shared" si="133"/>
        <v>0</v>
      </c>
      <c r="W90" s="66">
        <f t="shared" si="133"/>
        <v>1.6458487761210958</v>
      </c>
      <c r="X90" s="66">
        <f t="shared" si="133"/>
        <v>1.9671917253656435</v>
      </c>
      <c r="Y90" s="66">
        <f t="shared" si="133"/>
        <v>2.1470770907109782</v>
      </c>
      <c r="Z90" s="66">
        <f t="shared" si="133"/>
        <v>2.6000894708911968</v>
      </c>
      <c r="AA90" s="66">
        <f t="shared" si="133"/>
        <v>2.953067748507396</v>
      </c>
      <c r="AB90" s="66">
        <f t="shared" si="133"/>
        <v>3.0429533387411967</v>
      </c>
      <c r="AC90" s="66">
        <f t="shared" si="133"/>
        <v>3.3760202656839922</v>
      </c>
      <c r="AD90" s="66">
        <f t="shared" si="133"/>
        <v>3.5811061764441008</v>
      </c>
      <c r="AE90" s="66">
        <f t="shared" si="133"/>
        <v>3.8811942930645005</v>
      </c>
      <c r="AF90" s="66">
        <f t="shared" si="133"/>
        <v>3.7782576238609251</v>
      </c>
      <c r="AG90" s="66">
        <f t="shared" si="133"/>
        <v>3.8967473159575996</v>
      </c>
      <c r="AH90" s="66">
        <f t="shared" si="133"/>
        <v>3.9308190710127326</v>
      </c>
      <c r="AI90" s="66">
        <f t="shared" si="133"/>
        <v>3.7648076691322427</v>
      </c>
      <c r="AJ90" s="66">
        <f t="shared" si="133"/>
        <v>3.6178106138810815</v>
      </c>
      <c r="AK90" s="66">
        <f t="shared" si="133"/>
        <v>3.4589547835805781</v>
      </c>
      <c r="AL90" s="66">
        <f t="shared" si="133"/>
        <v>0</v>
      </c>
      <c r="AN90" s="104">
        <f t="shared" ref="AN90:AN96" si="145">AVERAGE(O90:Q90)</f>
        <v>0</v>
      </c>
      <c r="AO90" s="104">
        <f t="shared" ref="AO90:AO96" si="146">AVERAGE(R90:T90)</f>
        <v>0</v>
      </c>
      <c r="AP90" s="104">
        <f t="shared" ref="AP90:AP96" si="147">AVERAGE(U90:W90)</f>
        <v>0.5486162587070319</v>
      </c>
      <c r="AQ90" s="104">
        <f t="shared" ref="AQ90:AQ96" si="148">AVERAGE(X90:Z90)</f>
        <v>2.2381194289892727</v>
      </c>
      <c r="AS90" s="104">
        <f t="shared" ref="AS90:AS96" si="149">AVERAGE(AA90:AC90)</f>
        <v>3.1240137843108617</v>
      </c>
      <c r="AT90" s="104">
        <f t="shared" ref="AT90:AT96" si="150">AVERAGE(AD90:AF90)</f>
        <v>3.7468526977898424</v>
      </c>
      <c r="AU90" s="104">
        <f t="shared" ref="AU90:AU96" si="151">AVERAGE(AG90:AI90)</f>
        <v>3.8641246853675248</v>
      </c>
      <c r="AV90" s="104">
        <f t="shared" ref="AV90:AV96" si="152">AVERAGE(AJ90:AL90)</f>
        <v>2.3589217991538867</v>
      </c>
      <c r="AX90" s="104">
        <f t="shared" ref="AX90:AX96" si="153">AVERAGE(AN90:AQ90)</f>
        <v>0.69668392192407613</v>
      </c>
      <c r="AY90" s="104">
        <f t="shared" ref="AY90:AY96" si="154">AVERAGE(AS90:AV90)</f>
        <v>3.2734782416555288</v>
      </c>
    </row>
    <row r="91" spans="2:51" x14ac:dyDescent="0.25">
      <c r="B91" t="s">
        <v>40</v>
      </c>
      <c r="C91" s="66">
        <f t="shared" si="144"/>
        <v>0</v>
      </c>
      <c r="D91" s="66">
        <f t="shared" si="133"/>
        <v>0</v>
      </c>
      <c r="E91" s="66">
        <f t="shared" si="133"/>
        <v>0</v>
      </c>
      <c r="F91" s="66">
        <f t="shared" si="133"/>
        <v>0</v>
      </c>
      <c r="G91" s="66">
        <f t="shared" si="133"/>
        <v>0</v>
      </c>
      <c r="H91" s="66">
        <f t="shared" si="133"/>
        <v>0</v>
      </c>
      <c r="I91" s="66">
        <f t="shared" si="133"/>
        <v>0</v>
      </c>
      <c r="J91" s="66">
        <f t="shared" si="133"/>
        <v>0</v>
      </c>
      <c r="K91" s="66">
        <f t="shared" si="133"/>
        <v>0</v>
      </c>
      <c r="L91" s="66">
        <f t="shared" si="133"/>
        <v>0</v>
      </c>
      <c r="M91" s="66">
        <f t="shared" si="133"/>
        <v>0</v>
      </c>
      <c r="N91" s="66">
        <f t="shared" si="133"/>
        <v>0</v>
      </c>
      <c r="O91" s="66">
        <f t="shared" si="133"/>
        <v>0</v>
      </c>
      <c r="P91" s="66">
        <f t="shared" si="133"/>
        <v>0</v>
      </c>
      <c r="Q91" s="66">
        <f t="shared" si="133"/>
        <v>0</v>
      </c>
      <c r="R91" s="66">
        <f t="shared" si="133"/>
        <v>0</v>
      </c>
      <c r="S91" s="66">
        <f t="shared" si="133"/>
        <v>0</v>
      </c>
      <c r="T91" s="66">
        <f t="shared" si="133"/>
        <v>0</v>
      </c>
      <c r="U91" s="66">
        <f t="shared" si="133"/>
        <v>0</v>
      </c>
      <c r="V91" s="66">
        <f t="shared" si="133"/>
        <v>0</v>
      </c>
      <c r="W91" s="66">
        <f t="shared" si="133"/>
        <v>0.61746240060920532</v>
      </c>
      <c r="X91" s="66">
        <f t="shared" si="133"/>
        <v>0.73290461185394618</v>
      </c>
      <c r="Y91" s="66">
        <f t="shared" si="133"/>
        <v>0.77315639957971749</v>
      </c>
      <c r="Z91" s="66">
        <f t="shared" si="133"/>
        <v>1.0394530739275669</v>
      </c>
      <c r="AA91" s="66">
        <f t="shared" si="133"/>
        <v>1.123388195827655</v>
      </c>
      <c r="AB91" s="66">
        <f t="shared" si="133"/>
        <v>1.2202525257180783</v>
      </c>
      <c r="AC91" s="66">
        <f t="shared" si="133"/>
        <v>1.3476133261381806</v>
      </c>
      <c r="AD91" s="66">
        <f t="shared" si="133"/>
        <v>1.4082946643978786</v>
      </c>
      <c r="AE91" s="66">
        <f t="shared" si="133"/>
        <v>1.5402062605391498</v>
      </c>
      <c r="AF91" s="66">
        <f t="shared" si="133"/>
        <v>1.4960494928866845</v>
      </c>
      <c r="AG91" s="66">
        <f t="shared" si="133"/>
        <v>1.5633622471362032</v>
      </c>
      <c r="AH91" s="66">
        <f t="shared" si="133"/>
        <v>1.6191182747126707</v>
      </c>
      <c r="AI91" s="66">
        <f t="shared" si="133"/>
        <v>1.5458064359651258</v>
      </c>
      <c r="AJ91" s="66">
        <f t="shared" si="133"/>
        <v>1.3940887478996027</v>
      </c>
      <c r="AK91" s="66">
        <f t="shared" si="133"/>
        <v>1.3257486531997777</v>
      </c>
      <c r="AL91" s="66">
        <f t="shared" si="133"/>
        <v>0</v>
      </c>
      <c r="AN91" s="104">
        <f t="shared" si="145"/>
        <v>0</v>
      </c>
      <c r="AO91" s="104">
        <f t="shared" si="146"/>
        <v>0</v>
      </c>
      <c r="AP91" s="104">
        <f t="shared" si="147"/>
        <v>0.20582080020306845</v>
      </c>
      <c r="AQ91" s="104">
        <f t="shared" si="148"/>
        <v>0.84850469512041027</v>
      </c>
      <c r="AS91" s="104">
        <f t="shared" si="149"/>
        <v>1.2304180158946378</v>
      </c>
      <c r="AT91" s="104">
        <f t="shared" si="150"/>
        <v>1.4815168059412376</v>
      </c>
      <c r="AU91" s="104">
        <f t="shared" si="151"/>
        <v>1.5760956526046666</v>
      </c>
      <c r="AV91" s="104">
        <f t="shared" si="152"/>
        <v>0.90661246703312681</v>
      </c>
      <c r="AX91" s="104">
        <f t="shared" si="153"/>
        <v>0.26358137383086966</v>
      </c>
      <c r="AY91" s="104">
        <f t="shared" si="154"/>
        <v>1.2986607353684172</v>
      </c>
    </row>
    <row r="92" spans="2:51" x14ac:dyDescent="0.25">
      <c r="B92" t="s">
        <v>21</v>
      </c>
      <c r="C92" s="66">
        <f t="shared" si="144"/>
        <v>0</v>
      </c>
      <c r="D92" s="66">
        <f t="shared" si="133"/>
        <v>0</v>
      </c>
      <c r="E92" s="66">
        <f t="shared" si="133"/>
        <v>0</v>
      </c>
      <c r="F92" s="66">
        <f t="shared" si="133"/>
        <v>0</v>
      </c>
      <c r="G92" s="66">
        <f t="shared" si="133"/>
        <v>0</v>
      </c>
      <c r="H92" s="66">
        <f t="shared" si="133"/>
        <v>0</v>
      </c>
      <c r="I92" s="66">
        <f t="shared" si="133"/>
        <v>0</v>
      </c>
      <c r="J92" s="66">
        <f t="shared" si="133"/>
        <v>0</v>
      </c>
      <c r="K92" s="66">
        <f t="shared" si="133"/>
        <v>0</v>
      </c>
      <c r="L92" s="66">
        <f t="shared" si="133"/>
        <v>0</v>
      </c>
      <c r="M92" s="66">
        <f t="shared" si="133"/>
        <v>0</v>
      </c>
      <c r="N92" s="66">
        <f t="shared" si="133"/>
        <v>0</v>
      </c>
      <c r="O92" s="66">
        <f t="shared" si="133"/>
        <v>0</v>
      </c>
      <c r="P92" s="66">
        <f t="shared" si="133"/>
        <v>0</v>
      </c>
      <c r="Q92" s="66">
        <f t="shared" si="133"/>
        <v>0</v>
      </c>
      <c r="R92" s="66">
        <f t="shared" si="133"/>
        <v>0</v>
      </c>
      <c r="S92" s="66">
        <f t="shared" si="133"/>
        <v>0</v>
      </c>
      <c r="T92" s="66">
        <f t="shared" si="133"/>
        <v>0</v>
      </c>
      <c r="U92" s="66">
        <f t="shared" si="133"/>
        <v>0</v>
      </c>
      <c r="V92" s="66">
        <f t="shared" si="133"/>
        <v>0</v>
      </c>
      <c r="W92" s="66">
        <f t="shared" si="133"/>
        <v>0</v>
      </c>
      <c r="X92" s="66">
        <f t="shared" si="133"/>
        <v>0</v>
      </c>
      <c r="Y92" s="66">
        <f t="shared" si="133"/>
        <v>0</v>
      </c>
      <c r="Z92" s="66">
        <f t="shared" si="133"/>
        <v>0</v>
      </c>
      <c r="AA92" s="66">
        <f t="shared" si="133"/>
        <v>0</v>
      </c>
      <c r="AB92" s="66">
        <f t="shared" si="133"/>
        <v>0</v>
      </c>
      <c r="AC92" s="66">
        <f t="shared" si="133"/>
        <v>0</v>
      </c>
      <c r="AD92" s="66">
        <f t="shared" si="133"/>
        <v>0</v>
      </c>
      <c r="AE92" s="66">
        <f t="shared" si="133"/>
        <v>0</v>
      </c>
      <c r="AF92" s="66">
        <f t="shared" si="133"/>
        <v>0</v>
      </c>
      <c r="AG92" s="66">
        <f t="shared" si="133"/>
        <v>0</v>
      </c>
      <c r="AH92" s="66">
        <f t="shared" si="133"/>
        <v>0</v>
      </c>
      <c r="AI92" s="66">
        <f t="shared" si="133"/>
        <v>0</v>
      </c>
      <c r="AJ92" s="66">
        <f t="shared" si="133"/>
        <v>0</v>
      </c>
      <c r="AK92" s="66">
        <f t="shared" si="133"/>
        <v>0</v>
      </c>
      <c r="AL92" s="66">
        <f t="shared" si="133"/>
        <v>0</v>
      </c>
      <c r="AN92" s="104">
        <f t="shared" si="145"/>
        <v>0</v>
      </c>
      <c r="AO92" s="104">
        <f t="shared" si="146"/>
        <v>0</v>
      </c>
      <c r="AP92" s="104">
        <f t="shared" si="147"/>
        <v>0</v>
      </c>
      <c r="AQ92" s="104">
        <f t="shared" si="148"/>
        <v>0</v>
      </c>
      <c r="AS92" s="104">
        <f t="shared" si="149"/>
        <v>0</v>
      </c>
      <c r="AT92" s="104">
        <f t="shared" si="150"/>
        <v>0</v>
      </c>
      <c r="AU92" s="104">
        <f t="shared" si="151"/>
        <v>0</v>
      </c>
      <c r="AV92" s="104">
        <f t="shared" si="152"/>
        <v>0</v>
      </c>
      <c r="AX92" s="104">
        <f t="shared" si="153"/>
        <v>0</v>
      </c>
      <c r="AY92" s="104">
        <f t="shared" si="154"/>
        <v>0</v>
      </c>
    </row>
    <row r="93" spans="2:51" x14ac:dyDescent="0.25">
      <c r="B93" t="s">
        <v>22</v>
      </c>
      <c r="C93" s="66">
        <f t="shared" si="144"/>
        <v>0</v>
      </c>
      <c r="D93" s="66">
        <f t="shared" si="133"/>
        <v>0</v>
      </c>
      <c r="E93" s="66">
        <f t="shared" si="133"/>
        <v>0</v>
      </c>
      <c r="F93" s="66">
        <f t="shared" si="133"/>
        <v>0</v>
      </c>
      <c r="G93" s="66">
        <f t="shared" si="133"/>
        <v>0</v>
      </c>
      <c r="H93" s="66">
        <f t="shared" si="133"/>
        <v>0</v>
      </c>
      <c r="I93" s="66">
        <f t="shared" si="133"/>
        <v>0</v>
      </c>
      <c r="J93" s="66">
        <f t="shared" si="133"/>
        <v>0</v>
      </c>
      <c r="K93" s="66">
        <f t="shared" si="133"/>
        <v>0</v>
      </c>
      <c r="L93" s="66">
        <f t="shared" si="133"/>
        <v>0</v>
      </c>
      <c r="M93" s="66">
        <f t="shared" si="133"/>
        <v>0</v>
      </c>
      <c r="N93" s="66">
        <f t="shared" si="133"/>
        <v>0</v>
      </c>
      <c r="O93" s="66">
        <f t="shared" si="133"/>
        <v>0</v>
      </c>
      <c r="P93" s="66">
        <f t="shared" si="133"/>
        <v>0</v>
      </c>
      <c r="Q93" s="66">
        <f t="shared" si="133"/>
        <v>0</v>
      </c>
      <c r="R93" s="66">
        <f t="shared" si="133"/>
        <v>0</v>
      </c>
      <c r="S93" s="66">
        <f t="shared" si="133"/>
        <v>0</v>
      </c>
      <c r="T93" s="66">
        <f t="shared" si="133"/>
        <v>0</v>
      </c>
      <c r="U93" s="66">
        <f t="shared" si="133"/>
        <v>0</v>
      </c>
      <c r="V93" s="66">
        <f t="shared" si="133"/>
        <v>0</v>
      </c>
      <c r="W93" s="66">
        <f t="shared" si="133"/>
        <v>5.0943721418184627</v>
      </c>
      <c r="X93" s="66">
        <f t="shared" si="133"/>
        <v>5.4424201911373329</v>
      </c>
      <c r="Y93" s="66">
        <f t="shared" si="133"/>
        <v>5.3964244853484846</v>
      </c>
      <c r="Z93" s="66">
        <f t="shared" si="133"/>
        <v>6.2221710919294173</v>
      </c>
      <c r="AA93" s="66">
        <f t="shared" si="133"/>
        <v>6.7661774048705574</v>
      </c>
      <c r="AB93" s="66">
        <f t="shared" si="133"/>
        <v>6.335528741565577</v>
      </c>
      <c r="AC93" s="66">
        <f t="shared" si="133"/>
        <v>6.8079122827416709</v>
      </c>
      <c r="AD93" s="66">
        <f t="shared" si="133"/>
        <v>6.7837851160542044</v>
      </c>
      <c r="AE93" s="66">
        <f t="shared" si="133"/>
        <v>7.3141541636176042</v>
      </c>
      <c r="AF93" s="66">
        <f t="shared" si="133"/>
        <v>6.9924988416193301</v>
      </c>
      <c r="AG93" s="66">
        <f t="shared" si="133"/>
        <v>6.9852854769510477</v>
      </c>
      <c r="AH93" s="66">
        <f t="shared" si="133"/>
        <v>7.3762768973313877</v>
      </c>
      <c r="AI93" s="66">
        <f t="shared" si="133"/>
        <v>6.9294358582562694</v>
      </c>
      <c r="AJ93" s="66">
        <f t="shared" si="133"/>
        <v>7.0566071146006788</v>
      </c>
      <c r="AK93" s="66">
        <f t="shared" si="133"/>
        <v>7.0253923513473202</v>
      </c>
      <c r="AL93" s="66">
        <f t="shared" si="133"/>
        <v>0</v>
      </c>
      <c r="AN93" s="104">
        <f t="shared" si="145"/>
        <v>0</v>
      </c>
      <c r="AO93" s="104">
        <f t="shared" si="146"/>
        <v>0</v>
      </c>
      <c r="AP93" s="104">
        <f t="shared" si="147"/>
        <v>1.698124047272821</v>
      </c>
      <c r="AQ93" s="104">
        <f t="shared" si="148"/>
        <v>5.6870052561384119</v>
      </c>
      <c r="AS93" s="104">
        <f t="shared" si="149"/>
        <v>6.6365394763926018</v>
      </c>
      <c r="AT93" s="104">
        <f t="shared" si="150"/>
        <v>7.0301460404303802</v>
      </c>
      <c r="AU93" s="104">
        <f t="shared" si="151"/>
        <v>7.0969994108462346</v>
      </c>
      <c r="AV93" s="104">
        <f t="shared" si="152"/>
        <v>4.6939998219826657</v>
      </c>
      <c r="AX93" s="104">
        <f t="shared" si="153"/>
        <v>1.8462823258528083</v>
      </c>
      <c r="AY93" s="104">
        <f t="shared" si="154"/>
        <v>6.3644211874129706</v>
      </c>
    </row>
    <row r="94" spans="2:51" x14ac:dyDescent="0.25">
      <c r="B94" t="s">
        <v>23</v>
      </c>
      <c r="C94" s="66">
        <f t="shared" si="144"/>
        <v>0</v>
      </c>
      <c r="D94" s="66">
        <f t="shared" si="133"/>
        <v>0</v>
      </c>
      <c r="E94" s="66">
        <f t="shared" si="133"/>
        <v>0</v>
      </c>
      <c r="F94" s="66">
        <f t="shared" si="133"/>
        <v>0</v>
      </c>
      <c r="G94" s="66">
        <f t="shared" si="133"/>
        <v>0</v>
      </c>
      <c r="H94" s="66">
        <f t="shared" si="133"/>
        <v>0</v>
      </c>
      <c r="I94" s="66">
        <f t="shared" si="133"/>
        <v>0</v>
      </c>
      <c r="J94" s="66">
        <f t="shared" si="133"/>
        <v>0</v>
      </c>
      <c r="K94" s="66">
        <f t="shared" si="133"/>
        <v>0</v>
      </c>
      <c r="L94" s="66">
        <f t="shared" si="133"/>
        <v>0</v>
      </c>
      <c r="M94" s="66">
        <f t="shared" si="133"/>
        <v>0</v>
      </c>
      <c r="N94" s="66">
        <f t="shared" si="133"/>
        <v>0</v>
      </c>
      <c r="O94" s="66">
        <f t="shared" si="133"/>
        <v>0</v>
      </c>
      <c r="P94" s="66">
        <f t="shared" si="133"/>
        <v>0</v>
      </c>
      <c r="Q94" s="66">
        <f t="shared" si="133"/>
        <v>0</v>
      </c>
      <c r="R94" s="66">
        <f t="shared" si="133"/>
        <v>0</v>
      </c>
      <c r="S94" s="66">
        <f t="shared" si="133"/>
        <v>0</v>
      </c>
      <c r="T94" s="66">
        <f t="shared" si="133"/>
        <v>0</v>
      </c>
      <c r="U94" s="66">
        <f t="shared" si="133"/>
        <v>0</v>
      </c>
      <c r="V94" s="66">
        <f t="shared" si="133"/>
        <v>0</v>
      </c>
      <c r="W94" s="66">
        <f t="shared" si="133"/>
        <v>5.093829365802681</v>
      </c>
      <c r="X94" s="66">
        <f t="shared" si="133"/>
        <v>5.4417445794674819</v>
      </c>
      <c r="Y94" s="66">
        <f t="shared" si="133"/>
        <v>5.3957644861267857</v>
      </c>
      <c r="Z94" s="66">
        <f t="shared" si="133"/>
        <v>6.2216173465856208</v>
      </c>
      <c r="AA94" s="66">
        <f t="shared" si="133"/>
        <v>6.7649130961417745</v>
      </c>
      <c r="AB94" s="66">
        <f t="shared" si="133"/>
        <v>6.3344848088197336</v>
      </c>
      <c r="AC94" s="66">
        <f t="shared" si="133"/>
        <v>6.8070655603622621</v>
      </c>
      <c r="AD94" s="66">
        <f t="shared" si="133"/>
        <v>6.7831623052531302</v>
      </c>
      <c r="AE94" s="66">
        <f t="shared" si="133"/>
        <v>7.3139632658070202</v>
      </c>
      <c r="AF94" s="66">
        <f t="shared" si="133"/>
        <v>6.9746700760240943</v>
      </c>
      <c r="AG94" s="66">
        <f t="shared" si="133"/>
        <v>6.6170359683062072</v>
      </c>
      <c r="AH94" s="66">
        <f t="shared" si="133"/>
        <v>7.3760855988406346</v>
      </c>
      <c r="AI94" s="66">
        <f t="shared" si="133"/>
        <v>6.9292547107817608</v>
      </c>
      <c r="AJ94" s="66">
        <f t="shared" si="133"/>
        <v>7.0564262732362311</v>
      </c>
      <c r="AK94" s="66">
        <f t="shared" si="133"/>
        <v>7.0252142375281368</v>
      </c>
      <c r="AL94" s="66">
        <f t="shared" si="133"/>
        <v>0</v>
      </c>
      <c r="AN94" s="104">
        <f t="shared" si="145"/>
        <v>0</v>
      </c>
      <c r="AO94" s="104">
        <f t="shared" si="146"/>
        <v>0</v>
      </c>
      <c r="AP94" s="104">
        <f t="shared" si="147"/>
        <v>1.6979431219342269</v>
      </c>
      <c r="AQ94" s="104">
        <f t="shared" si="148"/>
        <v>5.6863754707266301</v>
      </c>
      <c r="AS94" s="104">
        <f t="shared" si="149"/>
        <v>6.6354878217745901</v>
      </c>
      <c r="AT94" s="104">
        <f t="shared" si="150"/>
        <v>7.0239318823614143</v>
      </c>
      <c r="AU94" s="104">
        <f t="shared" si="151"/>
        <v>6.9741254259762009</v>
      </c>
      <c r="AV94" s="104">
        <f t="shared" si="152"/>
        <v>4.693880170254789</v>
      </c>
      <c r="AX94" s="104">
        <f t="shared" si="153"/>
        <v>1.8460796481652142</v>
      </c>
      <c r="AY94" s="104">
        <f t="shared" si="154"/>
        <v>6.3318563250917483</v>
      </c>
    </row>
    <row r="95" spans="2:51" x14ac:dyDescent="0.25">
      <c r="B95" t="s">
        <v>24</v>
      </c>
      <c r="C95" s="66">
        <f t="shared" si="144"/>
        <v>0</v>
      </c>
      <c r="D95" s="66">
        <f t="shared" si="133"/>
        <v>0</v>
      </c>
      <c r="E95" s="66">
        <f t="shared" si="133"/>
        <v>0</v>
      </c>
      <c r="F95" s="66">
        <f t="shared" si="133"/>
        <v>0</v>
      </c>
      <c r="G95" s="66">
        <f t="shared" si="133"/>
        <v>0</v>
      </c>
      <c r="H95" s="66">
        <f t="shared" si="133"/>
        <v>0</v>
      </c>
      <c r="I95" s="66">
        <f t="shared" si="133"/>
        <v>0</v>
      </c>
      <c r="J95" s="66">
        <f t="shared" si="133"/>
        <v>0</v>
      </c>
      <c r="K95" s="66">
        <f t="shared" si="133"/>
        <v>0</v>
      </c>
      <c r="L95" s="66">
        <f t="shared" si="133"/>
        <v>0</v>
      </c>
      <c r="M95" s="66">
        <f t="shared" si="133"/>
        <v>0</v>
      </c>
      <c r="N95" s="66">
        <f t="shared" si="133"/>
        <v>0</v>
      </c>
      <c r="O95" s="66">
        <f t="shared" si="133"/>
        <v>0</v>
      </c>
      <c r="P95" s="66">
        <f t="shared" si="133"/>
        <v>0</v>
      </c>
      <c r="Q95" s="66">
        <f t="shared" si="133"/>
        <v>0</v>
      </c>
      <c r="R95" s="66">
        <f t="shared" si="133"/>
        <v>0</v>
      </c>
      <c r="S95" s="66">
        <f t="shared" si="133"/>
        <v>0</v>
      </c>
      <c r="T95" s="66">
        <f t="shared" si="133"/>
        <v>0</v>
      </c>
      <c r="U95" s="66">
        <f t="shared" si="133"/>
        <v>0</v>
      </c>
      <c r="V95" s="66">
        <f t="shared" si="133"/>
        <v>0</v>
      </c>
      <c r="W95" s="66">
        <f t="shared" si="133"/>
        <v>0</v>
      </c>
      <c r="X95" s="66">
        <f t="shared" si="133"/>
        <v>0</v>
      </c>
      <c r="Y95" s="66">
        <f t="shared" si="133"/>
        <v>0</v>
      </c>
      <c r="Z95" s="66">
        <f t="shared" si="133"/>
        <v>0</v>
      </c>
      <c r="AA95" s="66">
        <f t="shared" si="133"/>
        <v>0</v>
      </c>
      <c r="AB95" s="66">
        <f t="shared" si="133"/>
        <v>0</v>
      </c>
      <c r="AC95" s="66">
        <f t="shared" si="133"/>
        <v>0</v>
      </c>
      <c r="AD95" s="66">
        <f t="shared" si="133"/>
        <v>0</v>
      </c>
      <c r="AE95" s="66">
        <f t="shared" si="133"/>
        <v>0</v>
      </c>
      <c r="AF95" s="66">
        <f t="shared" si="133"/>
        <v>0</v>
      </c>
      <c r="AG95" s="66">
        <f t="shared" si="133"/>
        <v>0</v>
      </c>
      <c r="AH95" s="66">
        <f t="shared" si="133"/>
        <v>0</v>
      </c>
      <c r="AI95" s="66">
        <f t="shared" si="133"/>
        <v>0</v>
      </c>
      <c r="AJ95" s="66">
        <f t="shared" si="133"/>
        <v>0</v>
      </c>
      <c r="AK95" s="66">
        <f t="shared" si="133"/>
        <v>0</v>
      </c>
      <c r="AL95" s="66">
        <f t="shared" si="133"/>
        <v>0</v>
      </c>
      <c r="AN95" s="104">
        <f t="shared" si="145"/>
        <v>0</v>
      </c>
      <c r="AO95" s="104">
        <f t="shared" si="146"/>
        <v>0</v>
      </c>
      <c r="AP95" s="104">
        <f t="shared" si="147"/>
        <v>0</v>
      </c>
      <c r="AQ95" s="104">
        <f t="shared" si="148"/>
        <v>0</v>
      </c>
      <c r="AS95" s="104">
        <f t="shared" si="149"/>
        <v>0</v>
      </c>
      <c r="AT95" s="104">
        <f t="shared" si="150"/>
        <v>0</v>
      </c>
      <c r="AU95" s="104">
        <f t="shared" si="151"/>
        <v>0</v>
      </c>
      <c r="AV95" s="104">
        <f t="shared" si="152"/>
        <v>0</v>
      </c>
      <c r="AX95" s="104">
        <f t="shared" si="153"/>
        <v>0</v>
      </c>
      <c r="AY95" s="104">
        <f t="shared" si="154"/>
        <v>0</v>
      </c>
    </row>
    <row r="96" spans="2:51" x14ac:dyDescent="0.25">
      <c r="B96" t="s">
        <v>25</v>
      </c>
      <c r="C96" s="66">
        <f t="shared" si="144"/>
        <v>0</v>
      </c>
      <c r="D96" s="66">
        <f t="shared" si="133"/>
        <v>0</v>
      </c>
      <c r="E96" s="66">
        <f t="shared" si="133"/>
        <v>0</v>
      </c>
      <c r="F96" s="66">
        <f t="shared" si="133"/>
        <v>0</v>
      </c>
      <c r="G96" s="66">
        <f t="shared" si="133"/>
        <v>0</v>
      </c>
      <c r="H96" s="66">
        <f t="shared" si="133"/>
        <v>0</v>
      </c>
      <c r="I96" s="66">
        <f t="shared" si="133"/>
        <v>0</v>
      </c>
      <c r="J96" s="66">
        <f t="shared" si="133"/>
        <v>0</v>
      </c>
      <c r="K96" s="66">
        <f t="shared" si="133"/>
        <v>0</v>
      </c>
      <c r="L96" s="66">
        <f t="shared" si="133"/>
        <v>0</v>
      </c>
      <c r="M96" s="66">
        <f t="shared" si="133"/>
        <v>0</v>
      </c>
      <c r="N96" s="66">
        <f t="shared" si="133"/>
        <v>0</v>
      </c>
      <c r="O96" s="66">
        <f t="shared" si="133"/>
        <v>0</v>
      </c>
      <c r="P96" s="66">
        <f t="shared" si="133"/>
        <v>0</v>
      </c>
      <c r="Q96" s="66">
        <f t="shared" si="133"/>
        <v>0</v>
      </c>
      <c r="R96" s="66">
        <f t="shared" si="133"/>
        <v>0</v>
      </c>
      <c r="S96" s="66">
        <f t="shared" si="133"/>
        <v>0</v>
      </c>
      <c r="T96" s="66">
        <f t="shared" si="133"/>
        <v>0</v>
      </c>
      <c r="U96" s="66">
        <f t="shared" si="133"/>
        <v>0</v>
      </c>
      <c r="V96" s="66">
        <f t="shared" si="133"/>
        <v>0</v>
      </c>
      <c r="W96" s="66">
        <f t="shared" si="133"/>
        <v>0</v>
      </c>
      <c r="X96" s="66">
        <f t="shared" si="133"/>
        <v>0</v>
      </c>
      <c r="Y96" s="66">
        <f t="shared" si="133"/>
        <v>0</v>
      </c>
      <c r="Z96" s="66">
        <f t="shared" si="133"/>
        <v>0</v>
      </c>
      <c r="AA96" s="66">
        <f t="shared" si="133"/>
        <v>0</v>
      </c>
      <c r="AB96" s="66">
        <f t="shared" si="133"/>
        <v>0</v>
      </c>
      <c r="AC96" s="66">
        <f t="shared" ref="AC96:AL96" si="155">IF(ISERROR(AC21/AC$8),0,((AC21)/AC$8))</f>
        <v>0</v>
      </c>
      <c r="AD96" s="66">
        <f t="shared" si="155"/>
        <v>0</v>
      </c>
      <c r="AE96" s="66">
        <f t="shared" si="155"/>
        <v>0</v>
      </c>
      <c r="AF96" s="66">
        <f t="shared" si="155"/>
        <v>0</v>
      </c>
      <c r="AG96" s="66">
        <f t="shared" si="155"/>
        <v>0</v>
      </c>
      <c r="AH96" s="66">
        <f t="shared" si="155"/>
        <v>0</v>
      </c>
      <c r="AI96" s="66">
        <f t="shared" si="155"/>
        <v>0</v>
      </c>
      <c r="AJ96" s="66">
        <f t="shared" si="155"/>
        <v>0</v>
      </c>
      <c r="AK96" s="66">
        <f t="shared" si="155"/>
        <v>0</v>
      </c>
      <c r="AL96" s="66">
        <f t="shared" si="155"/>
        <v>0</v>
      </c>
      <c r="AN96" s="104">
        <f t="shared" si="145"/>
        <v>0</v>
      </c>
      <c r="AO96" s="104">
        <f t="shared" si="146"/>
        <v>0</v>
      </c>
      <c r="AP96" s="104">
        <f t="shared" si="147"/>
        <v>0</v>
      </c>
      <c r="AQ96" s="104">
        <f t="shared" si="148"/>
        <v>0</v>
      </c>
      <c r="AS96" s="104">
        <f t="shared" si="149"/>
        <v>0</v>
      </c>
      <c r="AT96" s="104">
        <f t="shared" si="150"/>
        <v>0</v>
      </c>
      <c r="AU96" s="104">
        <f t="shared" si="151"/>
        <v>0</v>
      </c>
      <c r="AV96" s="104">
        <f t="shared" si="152"/>
        <v>0</v>
      </c>
      <c r="AX96" s="104">
        <f t="shared" si="153"/>
        <v>0</v>
      </c>
      <c r="AY96" s="104">
        <f t="shared" si="15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6"/>
  <sheetViews>
    <sheetView showGridLines="0" zoomScale="90" zoomScaleNormal="90" workbookViewId="0">
      <pane xSplit="2" ySplit="3" topLeftCell="AM4" activePane="bottomRight" state="frozen"/>
      <selection activeCell="AC97" sqref="AC97"/>
      <selection pane="topRight" activeCell="AC97" sqref="AC97"/>
      <selection pane="bottomLeft" activeCell="AC97" sqref="AC97"/>
      <selection pane="bottomRight" activeCell="AP14" sqref="AP14"/>
    </sheetView>
  </sheetViews>
  <sheetFormatPr baseColWidth="10" defaultRowHeight="15" x14ac:dyDescent="0.25"/>
  <cols>
    <col min="1" max="1" width="11.42578125" style="45"/>
    <col min="2" max="2" width="43.5703125" customWidth="1"/>
    <col min="3" max="26" width="20.7109375" customWidth="1"/>
    <col min="27" max="27" width="16.28515625" bestFit="1" customWidth="1"/>
    <col min="28" max="28" width="15.140625" bestFit="1" customWidth="1"/>
    <col min="29" max="30" width="12.42578125" bestFit="1" customWidth="1"/>
    <col min="32" max="32" width="12.7109375" bestFit="1" customWidth="1"/>
    <col min="33" max="34" width="13.85546875" bestFit="1" customWidth="1"/>
    <col min="35" max="36" width="12.7109375" bestFit="1" customWidth="1"/>
    <col min="39" max="39" width="11" customWidth="1"/>
    <col min="42" max="42" width="11.7109375" bestFit="1" customWidth="1"/>
    <col min="43" max="43" width="12.7109375" bestFit="1" customWidth="1"/>
    <col min="45" max="48" width="12.7109375" bestFit="1" customWidth="1"/>
    <col min="50" max="50" width="12.7109375" bestFit="1" customWidth="1"/>
    <col min="51" max="51" width="13.7109375" bestFit="1" customWidth="1"/>
  </cols>
  <sheetData>
    <row r="1" spans="1:51" ht="45" customHeight="1" x14ac:dyDescent="0.25">
      <c r="B1" s="9"/>
    </row>
    <row r="2" spans="1:51" ht="29.25" customHeight="1" x14ac:dyDescent="0.25">
      <c r="B2" s="50" t="s">
        <v>14</v>
      </c>
    </row>
    <row r="3" spans="1:51" s="13" customFormat="1" ht="21.75" thickBot="1" x14ac:dyDescent="0.4">
      <c r="A3" s="20"/>
      <c r="B3" s="52"/>
      <c r="C3" s="53">
        <v>42736</v>
      </c>
      <c r="D3" s="53">
        <v>42767</v>
      </c>
      <c r="E3" s="53">
        <v>42795</v>
      </c>
      <c r="F3" s="53">
        <v>42826</v>
      </c>
      <c r="G3" s="53">
        <v>42856</v>
      </c>
      <c r="H3" s="53">
        <v>42887</v>
      </c>
      <c r="I3" s="53">
        <v>42917</v>
      </c>
      <c r="J3" s="53">
        <v>42948</v>
      </c>
      <c r="K3" s="53">
        <v>42979</v>
      </c>
      <c r="L3" s="53">
        <v>43009</v>
      </c>
      <c r="M3" s="53">
        <v>43040</v>
      </c>
      <c r="N3" s="53">
        <v>43070</v>
      </c>
      <c r="O3" s="53">
        <v>43101</v>
      </c>
      <c r="P3" s="53">
        <v>43132</v>
      </c>
      <c r="Q3" s="53">
        <v>43160</v>
      </c>
      <c r="R3" s="53">
        <v>43191</v>
      </c>
      <c r="S3" s="53">
        <v>43221</v>
      </c>
      <c r="T3" s="53">
        <v>43252</v>
      </c>
      <c r="U3" s="53">
        <v>43282</v>
      </c>
      <c r="V3" s="53">
        <v>43313</v>
      </c>
      <c r="W3" s="53">
        <v>43344</v>
      </c>
      <c r="X3" s="53">
        <v>43374</v>
      </c>
      <c r="Y3" s="53">
        <v>43405</v>
      </c>
      <c r="Z3" s="53">
        <v>43435</v>
      </c>
      <c r="AA3" s="53">
        <v>43466</v>
      </c>
      <c r="AB3" s="53">
        <v>43497</v>
      </c>
      <c r="AC3" s="53">
        <v>43525</v>
      </c>
      <c r="AD3" s="53">
        <v>43556</v>
      </c>
      <c r="AE3" s="53">
        <v>43586</v>
      </c>
      <c r="AF3" s="53">
        <v>43617</v>
      </c>
      <c r="AG3" s="53">
        <v>43647</v>
      </c>
      <c r="AH3" s="53">
        <v>43678</v>
      </c>
      <c r="AI3" s="53">
        <v>43709</v>
      </c>
      <c r="AJ3" s="53">
        <v>43739</v>
      </c>
      <c r="AK3" s="53">
        <v>43770</v>
      </c>
      <c r="AL3" s="53">
        <v>43800</v>
      </c>
      <c r="AN3" s="95" t="s">
        <v>128</v>
      </c>
      <c r="AO3" s="95" t="s">
        <v>129</v>
      </c>
      <c r="AP3" s="95" t="s">
        <v>130</v>
      </c>
      <c r="AQ3" s="95" t="s">
        <v>131</v>
      </c>
      <c r="AR3" s="95"/>
      <c r="AS3" s="95" t="s">
        <v>132</v>
      </c>
      <c r="AT3" s="95" t="s">
        <v>133</v>
      </c>
      <c r="AU3" s="95" t="s">
        <v>134</v>
      </c>
      <c r="AV3" s="95" t="s">
        <v>135</v>
      </c>
      <c r="AW3" s="95"/>
      <c r="AX3" s="95">
        <v>2018</v>
      </c>
      <c r="AY3" s="95">
        <v>2019</v>
      </c>
    </row>
    <row r="4" spans="1:51" s="49" customFormat="1" ht="21" x14ac:dyDescent="0.35">
      <c r="A4" s="54"/>
      <c r="B4" s="51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</row>
    <row r="5" spans="1:51" x14ac:dyDescent="0.25">
      <c r="B5" s="67" t="s">
        <v>85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2523.1379999999999</v>
      </c>
      <c r="X5" s="14">
        <v>2523.7730000000001</v>
      </c>
      <c r="Y5" s="14">
        <v>2570.7750000000001</v>
      </c>
      <c r="Z5" s="14">
        <v>2592.9960000000001</v>
      </c>
      <c r="AA5" s="14">
        <v>2368.4290000000001</v>
      </c>
      <c r="AB5" s="14">
        <v>2390.893</v>
      </c>
      <c r="AC5" s="14">
        <v>2425.3000000000002</v>
      </c>
      <c r="AD5" s="14">
        <v>2490.279</v>
      </c>
      <c r="AE5" s="14">
        <v>2686.348</v>
      </c>
      <c r="AF5" s="14">
        <v>3625.989</v>
      </c>
      <c r="AG5" s="14">
        <v>3757.31</v>
      </c>
      <c r="AH5" s="14">
        <v>3984.75</v>
      </c>
      <c r="AI5" s="14">
        <v>3605.6913333333337</v>
      </c>
      <c r="AJ5" s="14">
        <v>2837.8069999999998</v>
      </c>
      <c r="AK5" s="14">
        <v>2861.674</v>
      </c>
      <c r="AL5" s="14">
        <v>0</v>
      </c>
      <c r="AN5" s="97">
        <f>Q5</f>
        <v>0</v>
      </c>
      <c r="AO5" s="97">
        <f t="shared" ref="AO5" si="0">R5</f>
        <v>0</v>
      </c>
      <c r="AP5" s="97">
        <f>W5</f>
        <v>2523.1379999999999</v>
      </c>
      <c r="AQ5" s="97">
        <f>Z5</f>
        <v>2592.9960000000001</v>
      </c>
      <c r="AS5" s="99">
        <f>AC5</f>
        <v>2425.3000000000002</v>
      </c>
      <c r="AT5" s="99">
        <f>AF5</f>
        <v>3625.989</v>
      </c>
      <c r="AU5" s="99">
        <f>AI5</f>
        <v>3605.6913333333337</v>
      </c>
      <c r="AV5" s="99">
        <f>AL5</f>
        <v>0</v>
      </c>
      <c r="AX5" s="99">
        <f>AQ5</f>
        <v>2592.9960000000001</v>
      </c>
      <c r="AY5" s="99">
        <f>AV5</f>
        <v>0</v>
      </c>
    </row>
    <row r="6" spans="1:51" x14ac:dyDescent="0.25">
      <c r="B6" s="55" t="s">
        <v>15</v>
      </c>
      <c r="C6" s="12"/>
      <c r="D6" s="57">
        <f t="shared" ref="D6" si="1">IF(ISERROR(D5/C5-1),0,D5/C5-1)</f>
        <v>0</v>
      </c>
      <c r="E6" s="57">
        <f t="shared" ref="E6" si="2">IF(ISERROR(E5/D5-1),0,E5/D5-1)</f>
        <v>0</v>
      </c>
      <c r="F6" s="57">
        <f t="shared" ref="F6" si="3">IF(ISERROR(F5/E5-1),0,F5/E5-1)</f>
        <v>0</v>
      </c>
      <c r="G6" s="57">
        <f t="shared" ref="G6" si="4">IF(ISERROR(G5/F5-1),0,G5/F5-1)</f>
        <v>0</v>
      </c>
      <c r="H6" s="57">
        <f t="shared" ref="H6" si="5">IF(ISERROR(H5/G5-1),0,H5/G5-1)</f>
        <v>0</v>
      </c>
      <c r="I6" s="57">
        <f t="shared" ref="I6" si="6">IF(ISERROR(I5/H5-1),0,I5/H5-1)</f>
        <v>0</v>
      </c>
      <c r="J6" s="57">
        <f t="shared" ref="J6" si="7">IF(ISERROR(J5/I5-1),0,J5/I5-1)</f>
        <v>0</v>
      </c>
      <c r="K6" s="57">
        <f t="shared" ref="K6" si="8">IF(ISERROR(K5/J5-1),0,K5/J5-1)</f>
        <v>0</v>
      </c>
      <c r="L6" s="57">
        <f t="shared" ref="L6" si="9">IF(ISERROR(L5/K5-1),0,L5/K5-1)</f>
        <v>0</v>
      </c>
      <c r="M6" s="57">
        <f t="shared" ref="M6" si="10">IF(ISERROR(M5/L5-1),0,M5/L5-1)</f>
        <v>0</v>
      </c>
      <c r="N6" s="57">
        <f t="shared" ref="N6" si="11">IF(ISERROR(N5/M5-1),0,N5/M5-1)</f>
        <v>0</v>
      </c>
      <c r="O6" s="57">
        <f t="shared" ref="O6" si="12">IF(ISERROR(O5/N5-1),0,O5/N5-1)</f>
        <v>0</v>
      </c>
      <c r="P6" s="57">
        <f t="shared" ref="P6" si="13">IF(ISERROR(P5/O5-1),0,P5/O5-1)</f>
        <v>0</v>
      </c>
      <c r="Q6" s="57">
        <f t="shared" ref="Q6" si="14">IF(ISERROR(Q5/P5-1),0,Q5/P5-1)</f>
        <v>0</v>
      </c>
      <c r="R6" s="57">
        <f t="shared" ref="R6" si="15">IF(ISERROR(R5/Q5-1),0,R5/Q5-1)</f>
        <v>0</v>
      </c>
      <c r="S6" s="57">
        <f t="shared" ref="S6" si="16">IF(ISERROR(S5/R5-1),0,S5/R5-1)</f>
        <v>0</v>
      </c>
      <c r="T6" s="57">
        <f t="shared" ref="T6" si="17">IF(ISERROR(T5/S5-1),0,T5/S5-1)</f>
        <v>0</v>
      </c>
      <c r="U6" s="57">
        <f t="shared" ref="U6" si="18">IF(ISERROR(U5/T5-1),0,U5/T5-1)</f>
        <v>0</v>
      </c>
      <c r="V6" s="57">
        <f t="shared" ref="V6" si="19">IF(ISERROR(V5/U5-1),0,V5/U5-1)</f>
        <v>0</v>
      </c>
      <c r="W6" s="57">
        <f t="shared" ref="W6" si="20">IF(ISERROR(W5/V5-1),0,W5/V5-1)</f>
        <v>0</v>
      </c>
      <c r="X6" s="57">
        <f t="shared" ref="X6" si="21">IF(ISERROR(X5/W5-1),0,X5/W5-1)</f>
        <v>2.5167073699505771E-4</v>
      </c>
      <c r="Y6" s="57">
        <f t="shared" ref="Y6" si="22">IF(ISERROR(Y5/X5-1),0,Y5/X5-1)</f>
        <v>1.8623703478878539E-2</v>
      </c>
      <c r="Z6" s="57">
        <f t="shared" ref="Z6" si="23">IF(ISERROR(Z5/Y5-1),0,Z5/Y5-1)</f>
        <v>8.6436969396388452E-3</v>
      </c>
      <c r="AA6" s="57">
        <f t="shared" ref="AA6" si="24">IF(ISERROR(AA5/Z5-1),0,AA5/Z5-1)</f>
        <v>-8.6605224227110256E-2</v>
      </c>
      <c r="AB6" s="57">
        <f t="shared" ref="AB6" si="25">IF(ISERROR(AB5/AA5-1),0,AB5/AA5-1)</f>
        <v>9.4847681733334355E-3</v>
      </c>
      <c r="AC6" s="57">
        <f t="shared" ref="AC6" si="26">IF(ISERROR(AC5/AB5-1),0,AC5/AB5-1)</f>
        <v>1.4390857307290617E-2</v>
      </c>
      <c r="AD6" s="57">
        <f t="shared" ref="AD6" si="27">IF(ISERROR(AD5/AC5-1),0,AD5/AC5-1)</f>
        <v>2.6792149424813338E-2</v>
      </c>
      <c r="AE6" s="57">
        <f t="shared" ref="AE6" si="28">IF(ISERROR(AE5/AD5-1),0,AE5/AD5-1)</f>
        <v>7.8733748306916596E-2</v>
      </c>
      <c r="AF6" s="57">
        <f t="shared" ref="AF6" si="29">IF(ISERROR(AF5/AE5-1),0,AF5/AE5-1)</f>
        <v>0.34978379569586671</v>
      </c>
      <c r="AG6" s="57">
        <f t="shared" ref="AG6" si="30">IF(ISERROR(AG5/AF5-1),0,AG5/AF5-1)</f>
        <v>3.6216601870551646E-2</v>
      </c>
      <c r="AH6" s="57">
        <f t="shared" ref="AH6" si="31">IF(ISERROR(AH5/AG5-1),0,AH5/AG5-1)</f>
        <v>6.0532668318557636E-2</v>
      </c>
      <c r="AI6" s="57">
        <f t="shared" ref="AI6" si="32">IF(ISERROR(AI5/AH5-1),0,AI5/AH5-1)</f>
        <v>-9.5127339649078713E-2</v>
      </c>
      <c r="AJ6" s="57">
        <f t="shared" ref="AJ6" si="33">IF(ISERROR(AJ5/AI5-1),0,AJ5/AI5-1)</f>
        <v>-0.2129645225686726</v>
      </c>
      <c r="AK6" s="57">
        <f t="shared" ref="AK6" si="34">IF(ISERROR(AK5/AJ5-1),0,AK5/AJ5-1)</f>
        <v>8.4103675831372904E-3</v>
      </c>
      <c r="AL6" s="57">
        <f t="shared" ref="AL6" si="35">IF(ISERROR(AL5/AK5-1),0,AL5/AK5-1)</f>
        <v>-1</v>
      </c>
    </row>
    <row r="7" spans="1:51" x14ac:dyDescent="0.25">
      <c r="B7" s="5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51" x14ac:dyDescent="0.25">
      <c r="B8" s="67" t="s">
        <v>86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119.01600000000001</v>
      </c>
      <c r="X8" s="56">
        <v>114.58</v>
      </c>
      <c r="Y8" s="56">
        <v>123.914</v>
      </c>
      <c r="Z8" s="56">
        <v>131.64699999999999</v>
      </c>
      <c r="AA8" s="56">
        <v>138.43700000000001</v>
      </c>
      <c r="AB8" s="56">
        <v>152.964</v>
      </c>
      <c r="AC8" s="56">
        <v>185.63200000000001</v>
      </c>
      <c r="AD8" s="56">
        <v>207.48</v>
      </c>
      <c r="AE8" s="56">
        <v>248.399</v>
      </c>
      <c r="AF8" s="56">
        <v>304.08600000000001</v>
      </c>
      <c r="AG8" s="56">
        <v>354.46800000000002</v>
      </c>
      <c r="AH8" s="56">
        <v>379.5</v>
      </c>
      <c r="AI8" s="56">
        <v>416.95499999999998</v>
      </c>
      <c r="AJ8" s="56">
        <v>432.596</v>
      </c>
      <c r="AK8" s="56">
        <v>432.34699999999998</v>
      </c>
      <c r="AL8" s="56">
        <v>0</v>
      </c>
      <c r="AN8" s="97">
        <f>Q8</f>
        <v>0</v>
      </c>
      <c r="AO8" s="97">
        <f>T8</f>
        <v>0</v>
      </c>
      <c r="AP8" s="97">
        <f>W8</f>
        <v>119.01600000000001</v>
      </c>
      <c r="AQ8" s="97">
        <f>Z8</f>
        <v>131.64699999999999</v>
      </c>
      <c r="AS8" s="97">
        <f>AC8</f>
        <v>185.63200000000001</v>
      </c>
      <c r="AT8" s="97">
        <f>AF8</f>
        <v>304.08600000000001</v>
      </c>
      <c r="AU8" s="97">
        <f>AI8</f>
        <v>416.95499999999998</v>
      </c>
      <c r="AV8" s="97">
        <f>AL8</f>
        <v>0</v>
      </c>
      <c r="AX8" s="97">
        <f>AQ8</f>
        <v>131.64699999999999</v>
      </c>
      <c r="AY8" s="97">
        <f>AV8</f>
        <v>0</v>
      </c>
    </row>
    <row r="9" spans="1:51" x14ac:dyDescent="0.25">
      <c r="B9" s="55" t="s">
        <v>15</v>
      </c>
      <c r="C9" s="12"/>
      <c r="D9" s="57">
        <f t="shared" ref="D9" si="36">IF(ISERROR(D8/C8-1),0,D8/C8-1)</f>
        <v>0</v>
      </c>
      <c r="E9" s="57">
        <f t="shared" ref="E9" si="37">IF(ISERROR(E8/D8-1),0,E8/D8-1)</f>
        <v>0</v>
      </c>
      <c r="F9" s="57">
        <f t="shared" ref="F9" si="38">IF(ISERROR(F8/E8-1),0,F8/E8-1)</f>
        <v>0</v>
      </c>
      <c r="G9" s="57">
        <f t="shared" ref="G9" si="39">IF(ISERROR(G8/F8-1),0,G8/F8-1)</f>
        <v>0</v>
      </c>
      <c r="H9" s="57">
        <f t="shared" ref="H9" si="40">IF(ISERROR(H8/G8-1),0,H8/G8-1)</f>
        <v>0</v>
      </c>
      <c r="I9" s="57">
        <f t="shared" ref="I9" si="41">IF(ISERROR(I8/H8-1),0,I8/H8-1)</f>
        <v>0</v>
      </c>
      <c r="J9" s="57">
        <f t="shared" ref="J9" si="42">IF(ISERROR(J8/I8-1),0,J8/I8-1)</f>
        <v>0</v>
      </c>
      <c r="K9" s="57">
        <f t="shared" ref="K9" si="43">IF(ISERROR(K8/J8-1),0,K8/J8-1)</f>
        <v>0</v>
      </c>
      <c r="L9" s="57">
        <f t="shared" ref="L9" si="44">IF(ISERROR(L8/K8-1),0,L8/K8-1)</f>
        <v>0</v>
      </c>
      <c r="M9" s="57">
        <f t="shared" ref="M9" si="45">IF(ISERROR(M8/L8-1),0,M8/L8-1)</f>
        <v>0</v>
      </c>
      <c r="N9" s="57">
        <f t="shared" ref="N9" si="46">IF(ISERROR(N8/M8-1),0,N8/M8-1)</f>
        <v>0</v>
      </c>
      <c r="O9" s="57">
        <f t="shared" ref="O9" si="47">IF(ISERROR(O8/N8-1),0,O8/N8-1)</f>
        <v>0</v>
      </c>
      <c r="P9" s="57">
        <f t="shared" ref="P9" si="48">IF(ISERROR(P8/O8-1),0,P8/O8-1)</f>
        <v>0</v>
      </c>
      <c r="Q9" s="57">
        <f t="shared" ref="Q9" si="49">IF(ISERROR(Q8/P8-1),0,Q8/P8-1)</f>
        <v>0</v>
      </c>
      <c r="R9" s="57">
        <f t="shared" ref="R9" si="50">IF(ISERROR(R8/Q8-1),0,R8/Q8-1)</f>
        <v>0</v>
      </c>
      <c r="S9" s="57">
        <f t="shared" ref="S9" si="51">IF(ISERROR(S8/R8-1),0,S8/R8-1)</f>
        <v>0</v>
      </c>
      <c r="T9" s="57">
        <f t="shared" ref="T9" si="52">IF(ISERROR(T8/S8-1),0,T8/S8-1)</f>
        <v>0</v>
      </c>
      <c r="U9" s="57">
        <f t="shared" ref="U9" si="53">IF(ISERROR(U8/T8-1),0,U8/T8-1)</f>
        <v>0</v>
      </c>
      <c r="V9" s="57">
        <f t="shared" ref="V9" si="54">IF(ISERROR(V8/U8-1),0,V8/U8-1)</f>
        <v>0</v>
      </c>
      <c r="W9" s="57">
        <f t="shared" ref="W9" si="55">IF(ISERROR(W8/V8-1),0,W8/V8-1)</f>
        <v>0</v>
      </c>
      <c r="X9" s="57">
        <f t="shared" ref="X9" si="56">IF(ISERROR(X8/W8-1),0,X8/W8-1)</f>
        <v>-3.7272299522753349E-2</v>
      </c>
      <c r="Y9" s="57">
        <f t="shared" ref="Y9" si="57">IF(ISERROR(Y8/X8-1),0,Y8/X8-1)</f>
        <v>8.1462733461337145E-2</v>
      </c>
      <c r="Z9" s="57">
        <f t="shared" ref="Z9" si="58">IF(ISERROR(Z8/Y8-1),0,Z8/Y8-1)</f>
        <v>6.2406184934712616E-2</v>
      </c>
      <c r="AA9" s="57">
        <f t="shared" ref="AA9" si="59">IF(ISERROR(AA8/Z8-1),0,AA8/Z8-1)</f>
        <v>5.1577324207919828E-2</v>
      </c>
      <c r="AB9" s="57">
        <f t="shared" ref="AB9" si="60">IF(ISERROR(AB8/AA8-1),0,AB8/AA8-1)</f>
        <v>0.10493581918128814</v>
      </c>
      <c r="AC9" s="57">
        <f t="shared" ref="AC9" si="61">IF(ISERROR(AC8/AB8-1),0,AC8/AB8-1)</f>
        <v>0.21356659083182983</v>
      </c>
      <c r="AD9" s="57">
        <f t="shared" ref="AD9" si="62">IF(ISERROR(AD8/AC8-1),0,AD8/AC8-1)</f>
        <v>0.11769522496121354</v>
      </c>
      <c r="AE9" s="57">
        <f t="shared" ref="AE9" si="63">IF(ISERROR(AE8/AD8-1),0,AE8/AD8-1)</f>
        <v>0.19721900906111434</v>
      </c>
      <c r="AF9" s="57">
        <f t="shared" ref="AF9" si="64">IF(ISERROR(AF8/AE8-1),0,AF8/AE8-1)</f>
        <v>0.22418367223700586</v>
      </c>
      <c r="AG9" s="57">
        <f t="shared" ref="AG9" si="65">IF(ISERROR(AG8/AF8-1),0,AG8/AF8-1)</f>
        <v>0.16568339219825967</v>
      </c>
      <c r="AH9" s="57">
        <f t="shared" ref="AH9" si="66">IF(ISERROR(AH8/AG8-1),0,AH8/AG8-1)</f>
        <v>7.0618504350181022E-2</v>
      </c>
      <c r="AI9" s="57">
        <f t="shared" ref="AI9" si="67">IF(ISERROR(AI8/AH8-1),0,AI8/AH8-1)</f>
        <v>9.8695652173913073E-2</v>
      </c>
      <c r="AJ9" s="57">
        <f t="shared" ref="AJ9" si="68">IF(ISERROR(AJ8/AI8-1),0,AJ8/AI8-1)</f>
        <v>3.7512441390557871E-2</v>
      </c>
      <c r="AK9" s="57">
        <f t="shared" ref="AK9" si="69">IF(ISERROR(AK8/AJ8-1),0,AK8/AJ8-1)</f>
        <v>-5.7559478127400254E-4</v>
      </c>
      <c r="AL9" s="57">
        <f t="shared" ref="AL9" si="70">IF(ISERROR(AL8/AK8-1),0,AL8/AK8-1)</f>
        <v>-1</v>
      </c>
    </row>
    <row r="10" spans="1:51" x14ac:dyDescent="0.25">
      <c r="B10" s="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51" s="17" customFormat="1" x14ac:dyDescent="0.25">
      <c r="A11" s="45"/>
      <c r="B11" s="78" t="s">
        <v>16</v>
      </c>
      <c r="C11" s="16">
        <f>SUM(C14:C21)</f>
        <v>0</v>
      </c>
      <c r="D11" s="16">
        <f t="shared" ref="D11:Z11" si="71">SUM(D14:D21)</f>
        <v>0</v>
      </c>
      <c r="E11" s="16">
        <f t="shared" si="71"/>
        <v>0</v>
      </c>
      <c r="F11" s="16">
        <f t="shared" si="71"/>
        <v>0</v>
      </c>
      <c r="G11" s="16">
        <f t="shared" si="71"/>
        <v>0</v>
      </c>
      <c r="H11" s="16">
        <f t="shared" si="71"/>
        <v>0</v>
      </c>
      <c r="I11" s="16">
        <f t="shared" si="71"/>
        <v>0</v>
      </c>
      <c r="J11" s="16">
        <f t="shared" si="71"/>
        <v>0</v>
      </c>
      <c r="K11" s="16">
        <f t="shared" si="71"/>
        <v>0</v>
      </c>
      <c r="L11" s="16">
        <f t="shared" si="71"/>
        <v>0</v>
      </c>
      <c r="M11" s="16">
        <f t="shared" si="71"/>
        <v>0</v>
      </c>
      <c r="N11" s="16">
        <f t="shared" si="71"/>
        <v>0</v>
      </c>
      <c r="O11" s="16">
        <f t="shared" si="71"/>
        <v>0</v>
      </c>
      <c r="P11" s="16">
        <f t="shared" si="71"/>
        <v>0</v>
      </c>
      <c r="Q11" s="16">
        <f t="shared" si="71"/>
        <v>0</v>
      </c>
      <c r="R11" s="16">
        <f t="shared" si="71"/>
        <v>0</v>
      </c>
      <c r="S11" s="16">
        <f t="shared" si="71"/>
        <v>0</v>
      </c>
      <c r="T11" s="16">
        <f t="shared" si="71"/>
        <v>0</v>
      </c>
      <c r="U11" s="16">
        <f t="shared" si="71"/>
        <v>0</v>
      </c>
      <c r="V11" s="16">
        <f t="shared" si="71"/>
        <v>0</v>
      </c>
      <c r="W11" s="16">
        <f t="shared" si="71"/>
        <v>940.99600000000009</v>
      </c>
      <c r="X11" s="16">
        <f t="shared" si="71"/>
        <v>1006.72</v>
      </c>
      <c r="Y11" s="16">
        <f t="shared" si="71"/>
        <v>1046.981</v>
      </c>
      <c r="Z11" s="16">
        <f t="shared" si="71"/>
        <v>1271.0920000000001</v>
      </c>
      <c r="AA11" s="16">
        <f t="shared" ref="AA11:AL11" si="72">SUM(AA14:AA21)</f>
        <v>1192.8820000000003</v>
      </c>
      <c r="AB11" s="16">
        <f t="shared" si="72"/>
        <v>1236.8969999999999</v>
      </c>
      <c r="AC11" s="16">
        <f t="shared" si="72"/>
        <v>1540.2500000000002</v>
      </c>
      <c r="AD11" s="16">
        <f t="shared" si="72"/>
        <v>1723.7589999999998</v>
      </c>
      <c r="AE11" s="16">
        <f t="shared" si="72"/>
        <v>2134.8729999999996</v>
      </c>
      <c r="AF11" s="16">
        <f t="shared" si="72"/>
        <v>2519.3159999999998</v>
      </c>
      <c r="AG11" s="16">
        <f t="shared" si="72"/>
        <v>3105.5169999999998</v>
      </c>
      <c r="AH11" s="16">
        <f t="shared" si="72"/>
        <v>3441.9610000000002</v>
      </c>
      <c r="AI11" s="16">
        <f t="shared" si="72"/>
        <v>3763.8210141779446</v>
      </c>
      <c r="AJ11" s="16">
        <f t="shared" si="72"/>
        <v>4063.9183070410145</v>
      </c>
      <c r="AK11" s="16">
        <f t="shared" si="72"/>
        <v>4267.0121510384106</v>
      </c>
      <c r="AL11" s="16">
        <f t="shared" si="72"/>
        <v>0</v>
      </c>
      <c r="AN11" s="36">
        <f>SUM(O11:Q11)</f>
        <v>0</v>
      </c>
      <c r="AO11" s="36">
        <f>SUM(R11:T11)</f>
        <v>0</v>
      </c>
      <c r="AP11" s="36">
        <f>SUM(U11:V11)</f>
        <v>0</v>
      </c>
      <c r="AQ11" s="36">
        <f>SUM(X11:Z11)</f>
        <v>3324.7930000000001</v>
      </c>
      <c r="AR11" s="79"/>
      <c r="AS11" s="36">
        <f>SUM(AA11:AC11)</f>
        <v>3970.0290000000005</v>
      </c>
      <c r="AT11" s="36">
        <f>SUM(AD11:AF11)</f>
        <v>6377.9479999999994</v>
      </c>
      <c r="AU11" s="36">
        <f>SUM(AG11:AI11)</f>
        <v>10311.299014177945</v>
      </c>
      <c r="AV11" s="36">
        <f>SUM(AJ11:AL11)</f>
        <v>8330.9304580794251</v>
      </c>
      <c r="AW11" s="79"/>
      <c r="AX11" s="36">
        <f>SUM(AN11:AQ11)</f>
        <v>3324.7930000000001</v>
      </c>
      <c r="AY11" s="36">
        <f>SUM(AS11:AV11)</f>
        <v>28990.20647225737</v>
      </c>
    </row>
    <row r="12" spans="1:51" x14ac:dyDescent="0.25">
      <c r="B12" s="55" t="s">
        <v>15</v>
      </c>
      <c r="C12" s="12"/>
      <c r="D12" s="57">
        <f t="shared" ref="D12" si="73">IF(ISERROR(D11/C11-1),0,D11/C11-1)</f>
        <v>0</v>
      </c>
      <c r="E12" s="57">
        <f t="shared" ref="E12" si="74">IF(ISERROR(E11/D11-1),0,E11/D11-1)</f>
        <v>0</v>
      </c>
      <c r="F12" s="57">
        <f t="shared" ref="F12" si="75">IF(ISERROR(F11/E11-1),0,F11/E11-1)</f>
        <v>0</v>
      </c>
      <c r="G12" s="57">
        <f t="shared" ref="G12" si="76">IF(ISERROR(G11/F11-1),0,G11/F11-1)</f>
        <v>0</v>
      </c>
      <c r="H12" s="57">
        <f t="shared" ref="H12" si="77">IF(ISERROR(H11/G11-1),0,H11/G11-1)</f>
        <v>0</v>
      </c>
      <c r="I12" s="57">
        <f t="shared" ref="I12" si="78">IF(ISERROR(I11/H11-1),0,I11/H11-1)</f>
        <v>0</v>
      </c>
      <c r="J12" s="57">
        <f t="shared" ref="J12" si="79">IF(ISERROR(J11/I11-1),0,J11/I11-1)</f>
        <v>0</v>
      </c>
      <c r="K12" s="57">
        <f t="shared" ref="K12" si="80">IF(ISERROR(K11/J11-1),0,K11/J11-1)</f>
        <v>0</v>
      </c>
      <c r="L12" s="57">
        <f t="shared" ref="L12" si="81">IF(ISERROR(L11/K11-1),0,L11/K11-1)</f>
        <v>0</v>
      </c>
      <c r="M12" s="57">
        <f t="shared" ref="M12" si="82">IF(ISERROR(M11/L11-1),0,M11/L11-1)</f>
        <v>0</v>
      </c>
      <c r="N12" s="57">
        <f t="shared" ref="N12" si="83">IF(ISERROR(N11/M11-1),0,N11/M11-1)</f>
        <v>0</v>
      </c>
      <c r="O12" s="57">
        <f t="shared" ref="O12" si="84">IF(ISERROR(O11/N11-1),0,O11/N11-1)</f>
        <v>0</v>
      </c>
      <c r="P12" s="57">
        <f t="shared" ref="P12" si="85">IF(ISERROR(P11/O11-1),0,P11/O11-1)</f>
        <v>0</v>
      </c>
      <c r="Q12" s="57">
        <f t="shared" ref="Q12" si="86">IF(ISERROR(Q11/P11-1),0,Q11/P11-1)</f>
        <v>0</v>
      </c>
      <c r="R12" s="57">
        <f t="shared" ref="R12" si="87">IF(ISERROR(R11/Q11-1),0,R11/Q11-1)</f>
        <v>0</v>
      </c>
      <c r="S12" s="57">
        <f t="shared" ref="S12" si="88">IF(ISERROR(S11/R11-1),0,S11/R11-1)</f>
        <v>0</v>
      </c>
      <c r="T12" s="57">
        <f t="shared" ref="T12" si="89">IF(ISERROR(T11/S11-1),0,T11/S11-1)</f>
        <v>0</v>
      </c>
      <c r="U12" s="57">
        <f t="shared" ref="U12" si="90">IF(ISERROR(U11/T11-1),0,U11/T11-1)</f>
        <v>0</v>
      </c>
      <c r="V12" s="57">
        <f t="shared" ref="V12" si="91">IF(ISERROR(V11/U11-1),0,V11/U11-1)</f>
        <v>0</v>
      </c>
      <c r="W12" s="57">
        <f t="shared" ref="W12" si="92">IF(ISERROR(W11/V11-1),0,W11/V11-1)</f>
        <v>0</v>
      </c>
      <c r="X12" s="57">
        <f t="shared" ref="X12" si="93">IF(ISERROR(X11/W11-1),0,X11/W11-1)</f>
        <v>6.9845142806133076E-2</v>
      </c>
      <c r="Y12" s="57">
        <f t="shared" ref="Y12" si="94">IF(ISERROR(Y11/X11-1),0,Y11/X11-1)</f>
        <v>3.9992252066115563E-2</v>
      </c>
      <c r="Z12" s="57">
        <f t="shared" ref="Z12" si="95">IF(ISERROR(Z11/Y11-1),0,Z11/Y11-1)</f>
        <v>0.21405450528710657</v>
      </c>
      <c r="AA12" s="57">
        <f t="shared" ref="AA12" si="96">IF(ISERROR(AA11/Z11-1),0,AA11/Z11-1)</f>
        <v>-6.1529771251805365E-2</v>
      </c>
      <c r="AB12" s="57">
        <f t="shared" ref="AB12" si="97">IF(ISERROR(AB11/AA11-1),0,AB11/AA11-1)</f>
        <v>3.6898033502056116E-2</v>
      </c>
      <c r="AC12" s="57">
        <f t="shared" ref="AC12" si="98">IF(ISERROR(AC11/AB11-1),0,AC11/AB11-1)</f>
        <v>0.24525324259012704</v>
      </c>
      <c r="AD12" s="57">
        <f t="shared" ref="AD12" si="99">IF(ISERROR(AD11/AC11-1),0,AD11/AC11-1)</f>
        <v>0.1191423470215871</v>
      </c>
      <c r="AE12" s="57">
        <f t="shared" ref="AE12" si="100">IF(ISERROR(AE11/AD11-1),0,AE11/AD11-1)</f>
        <v>0.23849853720850756</v>
      </c>
      <c r="AF12" s="57">
        <f t="shared" ref="AF12" si="101">IF(ISERROR(AF11/AE11-1),0,AF11/AE11-1)</f>
        <v>0.1800776908040902</v>
      </c>
      <c r="AG12" s="57">
        <f t="shared" ref="AG12" si="102">IF(ISERROR(AG11/AF11-1),0,AG11/AF11-1)</f>
        <v>0.23268260115047101</v>
      </c>
      <c r="AH12" s="57">
        <f t="shared" ref="AH12" si="103">IF(ISERROR(AH11/AG11-1),0,AH11/AG11-1)</f>
        <v>0.10833751674841907</v>
      </c>
      <c r="AI12" s="57">
        <f t="shared" ref="AI12" si="104">IF(ISERROR(AI11/AH11-1),0,AI11/AH11-1)</f>
        <v>9.3510651102073572E-2</v>
      </c>
      <c r="AJ12" s="57">
        <f t="shared" ref="AJ12" si="105">IF(ISERROR(AJ11/AI11-1),0,AJ11/AI11-1)</f>
        <v>7.9732083893637062E-2</v>
      </c>
      <c r="AK12" s="57">
        <f t="shared" ref="AK12" si="106">IF(ISERROR(AK11/AJ11-1),0,AK11/AJ11-1)</f>
        <v>4.9974883512181378E-2</v>
      </c>
      <c r="AL12" s="57">
        <f t="shared" ref="AL12" si="107">IF(ISERROR(AL11/AK11-1),0,AL11/AK11-1)</f>
        <v>-1</v>
      </c>
    </row>
    <row r="13" spans="1:51" ht="15.75" thickBot="1" x14ac:dyDescent="0.3">
      <c r="B13" s="55"/>
      <c r="C13" s="12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51" ht="16.5" thickTop="1" thickBot="1" x14ac:dyDescent="0.3">
      <c r="B14" s="10" t="s">
        <v>95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173.875</v>
      </c>
      <c r="X14" s="58">
        <v>194.71</v>
      </c>
      <c r="Y14" s="58">
        <v>198.9</v>
      </c>
      <c r="Z14" s="58">
        <v>251</v>
      </c>
      <c r="AA14" s="58">
        <v>235.13399999999999</v>
      </c>
      <c r="AB14" s="58">
        <v>274.29399999999998</v>
      </c>
      <c r="AC14" s="58">
        <v>340.20400000000001</v>
      </c>
      <c r="AD14" s="58">
        <v>402.755</v>
      </c>
      <c r="AE14" s="58">
        <v>502.77100000000002</v>
      </c>
      <c r="AF14" s="58">
        <v>604.14200000000005</v>
      </c>
      <c r="AG14" s="58">
        <v>777.48099999999999</v>
      </c>
      <c r="AH14" s="58">
        <v>810.21</v>
      </c>
      <c r="AI14" s="58">
        <v>889.279</v>
      </c>
      <c r="AJ14" s="58">
        <v>964.76400000000001</v>
      </c>
      <c r="AK14" s="58">
        <v>977</v>
      </c>
      <c r="AL14" s="58">
        <v>0</v>
      </c>
      <c r="AN14" s="102">
        <f>SUM(O14:Q14)</f>
        <v>0</v>
      </c>
      <c r="AO14" s="102">
        <f>SUM(R14:T14)</f>
        <v>0</v>
      </c>
      <c r="AP14" s="102">
        <f>SUM(U14:W14)</f>
        <v>173.875</v>
      </c>
      <c r="AQ14" s="102">
        <f>SUM(X14:Z14)</f>
        <v>644.61</v>
      </c>
      <c r="AR14" s="103"/>
      <c r="AS14" s="102">
        <f>SUM(AA14:AC14)</f>
        <v>849.63200000000006</v>
      </c>
      <c r="AT14" s="102">
        <f>SUM(AD14:AF14)</f>
        <v>1509.6680000000001</v>
      </c>
      <c r="AU14" s="102">
        <f>SUM(AG14:AI14)</f>
        <v>2476.9700000000003</v>
      </c>
      <c r="AV14" s="102">
        <f>SUM(AJ14:AL14)</f>
        <v>1941.7640000000001</v>
      </c>
      <c r="AW14" s="101"/>
      <c r="AX14" s="100">
        <f>SUM(AN14:AQ14)</f>
        <v>818.48500000000001</v>
      </c>
      <c r="AY14" s="100">
        <f>SUM(AS14:AV14)</f>
        <v>6778.0340000000006</v>
      </c>
    </row>
    <row r="15" spans="1:51" ht="16.5" thickTop="1" thickBot="1" x14ac:dyDescent="0.3">
      <c r="B15" s="10" t="s">
        <v>96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78.453999999999994</v>
      </c>
      <c r="X15" s="58">
        <v>90.13</v>
      </c>
      <c r="Y15" s="58">
        <v>93.731999999999999</v>
      </c>
      <c r="Z15" s="58">
        <v>122.03700000000001</v>
      </c>
      <c r="AA15" s="58">
        <v>126.005</v>
      </c>
      <c r="AB15" s="58">
        <v>139.005</v>
      </c>
      <c r="AC15" s="58">
        <v>188.61600000000001</v>
      </c>
      <c r="AD15" s="58">
        <v>233.22300000000001</v>
      </c>
      <c r="AE15" s="58">
        <v>302.72699999999998</v>
      </c>
      <c r="AF15" s="58">
        <v>392.11599999999999</v>
      </c>
      <c r="AG15" s="58">
        <v>513.048</v>
      </c>
      <c r="AH15" s="58">
        <v>578.48</v>
      </c>
      <c r="AI15" s="58">
        <v>639.91200000000003</v>
      </c>
      <c r="AJ15" s="58">
        <v>699.654</v>
      </c>
      <c r="AK15" s="58">
        <v>697</v>
      </c>
      <c r="AL15" s="58">
        <v>0</v>
      </c>
      <c r="AN15" s="102">
        <f t="shared" ref="AN15:AN21" si="108">SUM(O15:Q15)</f>
        <v>0</v>
      </c>
      <c r="AO15" s="102">
        <f t="shared" ref="AO15:AO21" si="109">SUM(R15:T15)</f>
        <v>0</v>
      </c>
      <c r="AP15" s="102">
        <f t="shared" ref="AP15:AP21" si="110">SUM(U15:W15)</f>
        <v>78.453999999999994</v>
      </c>
      <c r="AQ15" s="102">
        <f t="shared" ref="AQ15:AQ21" si="111">SUM(X15:Z15)</f>
        <v>305.899</v>
      </c>
      <c r="AR15" s="103"/>
      <c r="AS15" s="102">
        <f t="shared" ref="AS15:AS21" si="112">SUM(AA15:AC15)</f>
        <v>453.62599999999998</v>
      </c>
      <c r="AT15" s="102">
        <f t="shared" ref="AT15:AT21" si="113">SUM(AD15:AF15)</f>
        <v>928.06600000000003</v>
      </c>
      <c r="AU15" s="102">
        <f t="shared" ref="AU15:AU21" si="114">SUM(AG15:AI15)</f>
        <v>1731.44</v>
      </c>
      <c r="AV15" s="102">
        <f t="shared" ref="AV15:AV21" si="115">SUM(AJ15:AL15)</f>
        <v>1396.654</v>
      </c>
      <c r="AW15" s="101"/>
      <c r="AX15" s="100">
        <f t="shared" ref="AX15:AX21" si="116">SUM(AN15:AQ15)</f>
        <v>384.35300000000001</v>
      </c>
      <c r="AY15" s="100">
        <f t="shared" ref="AY15:AY21" si="117">SUM(AS15:AV15)</f>
        <v>4509.7860000000001</v>
      </c>
    </row>
    <row r="16" spans="1:51" ht="16.5" thickTop="1" thickBot="1" x14ac:dyDescent="0.3">
      <c r="B16" s="11" t="s">
        <v>97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58.584000000000003</v>
      </c>
      <c r="X16" s="58">
        <v>47.728000000000002</v>
      </c>
      <c r="Y16" s="58">
        <v>46.476999999999997</v>
      </c>
      <c r="Z16" s="58">
        <v>56.421999999999997</v>
      </c>
      <c r="AA16" s="58">
        <v>46.319000000000003</v>
      </c>
      <c r="AB16" s="58">
        <v>47.173999999999999</v>
      </c>
      <c r="AC16" s="58">
        <v>65.105000000000004</v>
      </c>
      <c r="AD16" s="58">
        <v>72.992000000000004</v>
      </c>
      <c r="AE16" s="58">
        <v>94.63</v>
      </c>
      <c r="AF16" s="58">
        <v>121.504</v>
      </c>
      <c r="AG16" s="58">
        <v>159.77000000000001</v>
      </c>
      <c r="AH16" s="58">
        <v>184.65299999999999</v>
      </c>
      <c r="AI16" s="58">
        <v>223.405</v>
      </c>
      <c r="AJ16" s="58">
        <v>223.125</v>
      </c>
      <c r="AK16" s="58">
        <v>202</v>
      </c>
      <c r="AL16" s="58">
        <v>0</v>
      </c>
      <c r="AN16" s="102">
        <f t="shared" si="108"/>
        <v>0</v>
      </c>
      <c r="AO16" s="102">
        <f t="shared" si="109"/>
        <v>0</v>
      </c>
      <c r="AP16" s="102">
        <f t="shared" si="110"/>
        <v>58.584000000000003</v>
      </c>
      <c r="AQ16" s="102">
        <f t="shared" si="111"/>
        <v>150.62700000000001</v>
      </c>
      <c r="AR16" s="103"/>
      <c r="AS16" s="102">
        <f t="shared" si="112"/>
        <v>158.59800000000001</v>
      </c>
      <c r="AT16" s="102">
        <f t="shared" si="113"/>
        <v>289.12600000000003</v>
      </c>
      <c r="AU16" s="102">
        <f t="shared" si="114"/>
        <v>567.82799999999997</v>
      </c>
      <c r="AV16" s="102">
        <f t="shared" si="115"/>
        <v>425.125</v>
      </c>
      <c r="AW16" s="101"/>
      <c r="AX16" s="100">
        <f t="shared" si="116"/>
        <v>209.21100000000001</v>
      </c>
      <c r="AY16" s="100">
        <f t="shared" si="117"/>
        <v>1440.6770000000001</v>
      </c>
    </row>
    <row r="17" spans="2:51" ht="16.5" thickTop="1" thickBot="1" x14ac:dyDescent="0.3">
      <c r="B17" s="18" t="s">
        <v>98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N17" s="102">
        <f t="shared" si="108"/>
        <v>0</v>
      </c>
      <c r="AO17" s="102">
        <f t="shared" si="109"/>
        <v>0</v>
      </c>
      <c r="AP17" s="102">
        <f t="shared" si="110"/>
        <v>0</v>
      </c>
      <c r="AQ17" s="102">
        <f t="shared" si="111"/>
        <v>0</v>
      </c>
      <c r="AR17" s="103"/>
      <c r="AS17" s="102">
        <f t="shared" si="112"/>
        <v>0</v>
      </c>
      <c r="AT17" s="102">
        <f t="shared" si="113"/>
        <v>0</v>
      </c>
      <c r="AU17" s="102">
        <f t="shared" si="114"/>
        <v>0</v>
      </c>
      <c r="AV17" s="102">
        <f t="shared" si="115"/>
        <v>0</v>
      </c>
      <c r="AW17" s="101"/>
      <c r="AX17" s="100">
        <f t="shared" si="116"/>
        <v>0</v>
      </c>
      <c r="AY17" s="100">
        <f t="shared" si="117"/>
        <v>0</v>
      </c>
    </row>
    <row r="18" spans="2:51" ht="16.5" thickTop="1" thickBot="1" x14ac:dyDescent="0.3">
      <c r="B18" s="18" t="s">
        <v>99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36.795000000000002</v>
      </c>
      <c r="X18" s="58">
        <v>34.277999999999999</v>
      </c>
      <c r="Y18" s="58">
        <v>56.097999999999999</v>
      </c>
      <c r="Z18" s="58">
        <v>66.471000000000004</v>
      </c>
      <c r="AA18" s="58">
        <v>60.7</v>
      </c>
      <c r="AB18" s="58">
        <v>57.481000000000002</v>
      </c>
      <c r="AC18" s="58">
        <v>65.89</v>
      </c>
      <c r="AD18" s="58">
        <v>67.3</v>
      </c>
      <c r="AE18" s="58">
        <v>118.501</v>
      </c>
      <c r="AF18" s="58">
        <v>96.736999999999995</v>
      </c>
      <c r="AG18" s="58">
        <v>134.96600000000001</v>
      </c>
      <c r="AH18" s="58">
        <v>169.85300000000001</v>
      </c>
      <c r="AI18" s="58">
        <v>205.49901417794456</v>
      </c>
      <c r="AJ18" s="58">
        <v>184.47730704101426</v>
      </c>
      <c r="AK18" s="58">
        <v>227.44415103841078</v>
      </c>
      <c r="AL18" s="58">
        <v>0</v>
      </c>
      <c r="AN18" s="102">
        <f t="shared" si="108"/>
        <v>0</v>
      </c>
      <c r="AO18" s="102">
        <f t="shared" si="109"/>
        <v>0</v>
      </c>
      <c r="AP18" s="102">
        <f t="shared" si="110"/>
        <v>36.795000000000002</v>
      </c>
      <c r="AQ18" s="102">
        <f t="shared" si="111"/>
        <v>156.84700000000001</v>
      </c>
      <c r="AR18" s="103"/>
      <c r="AS18" s="102">
        <f t="shared" si="112"/>
        <v>184.07100000000003</v>
      </c>
      <c r="AT18" s="102">
        <f t="shared" si="113"/>
        <v>282.53800000000001</v>
      </c>
      <c r="AU18" s="102">
        <f t="shared" si="114"/>
        <v>510.31801417794458</v>
      </c>
      <c r="AV18" s="102">
        <f t="shared" si="115"/>
        <v>411.92145807942507</v>
      </c>
      <c r="AW18" s="101"/>
      <c r="AX18" s="100">
        <f t="shared" si="116"/>
        <v>193.642</v>
      </c>
      <c r="AY18" s="100">
        <f t="shared" si="117"/>
        <v>1388.8484722573696</v>
      </c>
    </row>
    <row r="19" spans="2:51" ht="16.5" thickTop="1" thickBot="1" x14ac:dyDescent="0.3">
      <c r="B19" s="18" t="s">
        <v>100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592.66200000000003</v>
      </c>
      <c r="X19" s="58">
        <v>638.49099999999999</v>
      </c>
      <c r="Y19" s="58">
        <v>650.02200000000005</v>
      </c>
      <c r="Z19" s="58">
        <v>774.43200000000002</v>
      </c>
      <c r="AA19" s="58">
        <v>723.82899999999995</v>
      </c>
      <c r="AB19" s="58">
        <v>718.80499999999995</v>
      </c>
      <c r="AC19" s="58">
        <v>880.16099999999994</v>
      </c>
      <c r="AD19" s="58">
        <v>947.13800000000003</v>
      </c>
      <c r="AE19" s="58">
        <v>1115.9079999999999</v>
      </c>
      <c r="AF19" s="58">
        <v>1304.8040000000001</v>
      </c>
      <c r="AG19" s="58">
        <v>1520.2170000000001</v>
      </c>
      <c r="AH19" s="58">
        <v>1698.7619999999999</v>
      </c>
      <c r="AI19" s="58">
        <v>1805.7260000000001</v>
      </c>
      <c r="AJ19" s="58">
        <v>1991.8979999999999</v>
      </c>
      <c r="AK19" s="58">
        <v>2163.5680000000002</v>
      </c>
      <c r="AL19" s="58">
        <v>0</v>
      </c>
      <c r="AN19" s="102">
        <f t="shared" si="108"/>
        <v>0</v>
      </c>
      <c r="AO19" s="102">
        <f t="shared" si="109"/>
        <v>0</v>
      </c>
      <c r="AP19" s="102">
        <f t="shared" si="110"/>
        <v>592.66200000000003</v>
      </c>
      <c r="AQ19" s="102">
        <f t="shared" si="111"/>
        <v>2062.9449999999997</v>
      </c>
      <c r="AR19" s="103"/>
      <c r="AS19" s="102">
        <f t="shared" si="112"/>
        <v>2322.7950000000001</v>
      </c>
      <c r="AT19" s="102">
        <f t="shared" si="113"/>
        <v>3367.85</v>
      </c>
      <c r="AU19" s="102">
        <f t="shared" si="114"/>
        <v>5024.7049999999999</v>
      </c>
      <c r="AV19" s="102">
        <f t="shared" si="115"/>
        <v>4155.4660000000003</v>
      </c>
      <c r="AW19" s="101"/>
      <c r="AX19" s="100">
        <f t="shared" si="116"/>
        <v>2655.607</v>
      </c>
      <c r="AY19" s="100">
        <f t="shared" si="117"/>
        <v>14870.816000000001</v>
      </c>
    </row>
    <row r="20" spans="2:51" ht="16.5" thickTop="1" thickBot="1" x14ac:dyDescent="0.3">
      <c r="B20" s="18" t="s">
        <v>101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2.9000000000000001E-2</v>
      </c>
      <c r="X20" s="58">
        <v>3.2000000000000001E-2</v>
      </c>
      <c r="Y20" s="58">
        <v>2.3E-2</v>
      </c>
      <c r="Z20" s="58">
        <v>3.7999999999999999E-2</v>
      </c>
      <c r="AA20" s="58">
        <v>1.4999999999999999E-2</v>
      </c>
      <c r="AB20" s="58">
        <v>1.2E-2</v>
      </c>
      <c r="AC20" s="58">
        <v>8.0000000000000002E-3</v>
      </c>
      <c r="AD20" s="58">
        <v>2.1000000000000001E-2</v>
      </c>
      <c r="AE20" s="58">
        <v>1.2999999999999999E-2</v>
      </c>
      <c r="AF20" s="58">
        <v>0</v>
      </c>
      <c r="AG20" s="58">
        <v>0</v>
      </c>
      <c r="AH20" s="58">
        <v>3.0000000000000001E-3</v>
      </c>
      <c r="AI20" s="58">
        <v>0</v>
      </c>
      <c r="AJ20" s="58">
        <v>0</v>
      </c>
      <c r="AK20" s="58">
        <v>0</v>
      </c>
      <c r="AL20" s="58">
        <v>0</v>
      </c>
      <c r="AN20" s="102">
        <f t="shared" si="108"/>
        <v>0</v>
      </c>
      <c r="AO20" s="102">
        <f t="shared" si="109"/>
        <v>0</v>
      </c>
      <c r="AP20" s="102">
        <f t="shared" si="110"/>
        <v>2.9000000000000001E-2</v>
      </c>
      <c r="AQ20" s="102">
        <f t="shared" si="111"/>
        <v>9.2999999999999999E-2</v>
      </c>
      <c r="AR20" s="103"/>
      <c r="AS20" s="102">
        <f t="shared" si="112"/>
        <v>3.5000000000000003E-2</v>
      </c>
      <c r="AT20" s="102">
        <f t="shared" si="113"/>
        <v>3.4000000000000002E-2</v>
      </c>
      <c r="AU20" s="102">
        <f t="shared" si="114"/>
        <v>3.0000000000000001E-3</v>
      </c>
      <c r="AV20" s="102">
        <f t="shared" si="115"/>
        <v>0</v>
      </c>
      <c r="AW20" s="101"/>
      <c r="AX20" s="100">
        <f t="shared" si="116"/>
        <v>0.122</v>
      </c>
      <c r="AY20" s="100">
        <f t="shared" si="117"/>
        <v>7.2000000000000008E-2</v>
      </c>
    </row>
    <row r="21" spans="2:51" ht="16.5" thickTop="1" thickBot="1" x14ac:dyDescent="0.3">
      <c r="B21" s="18" t="s">
        <v>102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0.59699999999999998</v>
      </c>
      <c r="X21" s="58">
        <v>1.351</v>
      </c>
      <c r="Y21" s="58">
        <v>1.7290000000000001</v>
      </c>
      <c r="Z21" s="58">
        <v>0.69199999999999995</v>
      </c>
      <c r="AA21" s="58">
        <v>0.88</v>
      </c>
      <c r="AB21" s="58">
        <v>0.126</v>
      </c>
      <c r="AC21" s="58">
        <v>0.26600000000000001</v>
      </c>
      <c r="AD21" s="58">
        <v>0.33</v>
      </c>
      <c r="AE21" s="58">
        <v>0.32300000000000001</v>
      </c>
      <c r="AF21" s="58">
        <v>1.2999999999999999E-2</v>
      </c>
      <c r="AG21" s="58">
        <v>3.5000000000000003E-2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N21" s="102">
        <f t="shared" si="108"/>
        <v>0</v>
      </c>
      <c r="AO21" s="102">
        <f t="shared" si="109"/>
        <v>0</v>
      </c>
      <c r="AP21" s="102">
        <f t="shared" si="110"/>
        <v>0.59699999999999998</v>
      </c>
      <c r="AQ21" s="102">
        <f t="shared" si="111"/>
        <v>3.7720000000000002</v>
      </c>
      <c r="AR21" s="103"/>
      <c r="AS21" s="102">
        <f t="shared" si="112"/>
        <v>1.272</v>
      </c>
      <c r="AT21" s="102">
        <f t="shared" si="113"/>
        <v>0.66600000000000004</v>
      </c>
      <c r="AU21" s="102">
        <f t="shared" si="114"/>
        <v>3.5000000000000003E-2</v>
      </c>
      <c r="AV21" s="102">
        <f t="shared" si="115"/>
        <v>0</v>
      </c>
      <c r="AW21" s="101"/>
      <c r="AX21" s="100">
        <f t="shared" si="116"/>
        <v>4.3689999999999998</v>
      </c>
      <c r="AY21" s="100">
        <f t="shared" si="117"/>
        <v>1.9730000000000001</v>
      </c>
    </row>
    <row r="22" spans="2:51" s="45" customFormat="1" ht="15.75" thickTop="1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</row>
    <row r="23" spans="2:51" s="45" customFormat="1" x14ac:dyDescent="0.25">
      <c r="B23" s="61" t="s">
        <v>17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</row>
    <row r="24" spans="2:51" s="45" customFormat="1" x14ac:dyDescent="0.25">
      <c r="B24" s="10" t="s">
        <v>18</v>
      </c>
      <c r="C24" s="62">
        <f>IF(ISERROR(C14/C$11),0,C14/C$11)</f>
        <v>0</v>
      </c>
      <c r="D24" s="62">
        <f>IF(ISERROR(D14/D$11),0,D14/D$11)</f>
        <v>0</v>
      </c>
      <c r="E24" s="62">
        <f t="shared" ref="E24:AY24" si="118">IF(ISERROR(E14/E$11),0,E14/E$11)</f>
        <v>0</v>
      </c>
      <c r="F24" s="62">
        <f t="shared" si="118"/>
        <v>0</v>
      </c>
      <c r="G24" s="62">
        <f t="shared" si="118"/>
        <v>0</v>
      </c>
      <c r="H24" s="62">
        <f t="shared" si="118"/>
        <v>0</v>
      </c>
      <c r="I24" s="62">
        <f t="shared" si="118"/>
        <v>0</v>
      </c>
      <c r="J24" s="62">
        <f t="shared" si="118"/>
        <v>0</v>
      </c>
      <c r="K24" s="62">
        <f t="shared" si="118"/>
        <v>0</v>
      </c>
      <c r="L24" s="62">
        <f t="shared" si="118"/>
        <v>0</v>
      </c>
      <c r="M24" s="62">
        <f t="shared" si="118"/>
        <v>0</v>
      </c>
      <c r="N24" s="62">
        <f t="shared" si="118"/>
        <v>0</v>
      </c>
      <c r="O24" s="62">
        <f t="shared" si="118"/>
        <v>0</v>
      </c>
      <c r="P24" s="62">
        <f t="shared" si="118"/>
        <v>0</v>
      </c>
      <c r="Q24" s="62">
        <f t="shared" si="118"/>
        <v>0</v>
      </c>
      <c r="R24" s="62">
        <f t="shared" si="118"/>
        <v>0</v>
      </c>
      <c r="S24" s="62">
        <f t="shared" si="118"/>
        <v>0</v>
      </c>
      <c r="T24" s="62">
        <f t="shared" si="118"/>
        <v>0</v>
      </c>
      <c r="U24" s="62">
        <f t="shared" si="118"/>
        <v>0</v>
      </c>
      <c r="V24" s="62">
        <f t="shared" si="118"/>
        <v>0</v>
      </c>
      <c r="W24" s="62">
        <f t="shared" si="118"/>
        <v>0.18477761860836814</v>
      </c>
      <c r="X24" s="62">
        <f t="shared" si="118"/>
        <v>0.19341028289891926</v>
      </c>
      <c r="Y24" s="62">
        <f t="shared" si="118"/>
        <v>0.18997479419397295</v>
      </c>
      <c r="Z24" s="62">
        <f t="shared" si="118"/>
        <v>0.19746800388956895</v>
      </c>
      <c r="AA24" s="62">
        <f t="shared" si="118"/>
        <v>0.19711421582352648</v>
      </c>
      <c r="AB24" s="62">
        <f t="shared" si="118"/>
        <v>0.22175977466191607</v>
      </c>
      <c r="AC24" s="62">
        <f t="shared" si="118"/>
        <v>0.2208758318454796</v>
      </c>
      <c r="AD24" s="62">
        <f t="shared" si="118"/>
        <v>0.23364925143247986</v>
      </c>
      <c r="AE24" s="62">
        <f t="shared" si="118"/>
        <v>0.23550393864178343</v>
      </c>
      <c r="AF24" s="62">
        <f t="shared" si="118"/>
        <v>0.23980397854020699</v>
      </c>
      <c r="AG24" s="62">
        <f t="shared" si="118"/>
        <v>0.25035477184636246</v>
      </c>
      <c r="AH24" s="62">
        <f t="shared" si="118"/>
        <v>0.23539197567898068</v>
      </c>
      <c r="AI24" s="62">
        <f t="shared" si="118"/>
        <v>0.23627026807336832</v>
      </c>
      <c r="AJ24" s="62">
        <f t="shared" si="118"/>
        <v>0.23739748860809551</v>
      </c>
      <c r="AK24" s="62">
        <f t="shared" si="118"/>
        <v>0.22896583497242665</v>
      </c>
      <c r="AL24" s="62">
        <f t="shared" si="118"/>
        <v>0</v>
      </c>
      <c r="AN24" s="62">
        <f t="shared" si="118"/>
        <v>0</v>
      </c>
      <c r="AO24" s="62">
        <f t="shared" si="118"/>
        <v>0</v>
      </c>
      <c r="AP24" s="62">
        <f t="shared" si="118"/>
        <v>0</v>
      </c>
      <c r="AQ24" s="62">
        <f t="shared" si="118"/>
        <v>0.19387973928000932</v>
      </c>
      <c r="AS24" s="62">
        <f t="shared" si="118"/>
        <v>0.21401153492833427</v>
      </c>
      <c r="AT24" s="62">
        <f t="shared" si="118"/>
        <v>0.23670120860188892</v>
      </c>
      <c r="AU24" s="62">
        <f t="shared" si="118"/>
        <v>0.24021900602379861</v>
      </c>
      <c r="AV24" s="62">
        <f t="shared" si="118"/>
        <v>0.23307888713881372</v>
      </c>
      <c r="AX24" s="62">
        <f t="shared" si="118"/>
        <v>0.24617622811405102</v>
      </c>
      <c r="AY24" s="62">
        <f t="shared" si="118"/>
        <v>0.23380426788220174</v>
      </c>
    </row>
    <row r="25" spans="2:51" s="45" customFormat="1" x14ac:dyDescent="0.25">
      <c r="B25" s="10" t="s">
        <v>19</v>
      </c>
      <c r="C25" s="62">
        <f t="shared" ref="C25:D31" si="119">IF(ISERROR(C15/C$11),0,C15/C$11)</f>
        <v>0</v>
      </c>
      <c r="D25" s="62">
        <f t="shared" si="119"/>
        <v>0</v>
      </c>
      <c r="E25" s="62">
        <f t="shared" ref="E25:AL25" si="120">IF(ISERROR(E15/E$11),0,E15/E$11)</f>
        <v>0</v>
      </c>
      <c r="F25" s="62">
        <f t="shared" si="120"/>
        <v>0</v>
      </c>
      <c r="G25" s="62">
        <f t="shared" si="120"/>
        <v>0</v>
      </c>
      <c r="H25" s="62">
        <f t="shared" si="120"/>
        <v>0</v>
      </c>
      <c r="I25" s="62">
        <f t="shared" si="120"/>
        <v>0</v>
      </c>
      <c r="J25" s="62">
        <f t="shared" si="120"/>
        <v>0</v>
      </c>
      <c r="K25" s="62">
        <f t="shared" si="120"/>
        <v>0</v>
      </c>
      <c r="L25" s="62">
        <f t="shared" si="120"/>
        <v>0</v>
      </c>
      <c r="M25" s="62">
        <f t="shared" si="120"/>
        <v>0</v>
      </c>
      <c r="N25" s="62">
        <f t="shared" si="120"/>
        <v>0</v>
      </c>
      <c r="O25" s="62">
        <f t="shared" si="120"/>
        <v>0</v>
      </c>
      <c r="P25" s="62">
        <f t="shared" si="120"/>
        <v>0</v>
      </c>
      <c r="Q25" s="62">
        <f t="shared" si="120"/>
        <v>0</v>
      </c>
      <c r="R25" s="62">
        <f t="shared" si="120"/>
        <v>0</v>
      </c>
      <c r="S25" s="62">
        <f t="shared" si="120"/>
        <v>0</v>
      </c>
      <c r="T25" s="62">
        <f t="shared" si="120"/>
        <v>0</v>
      </c>
      <c r="U25" s="62">
        <f t="shared" si="120"/>
        <v>0</v>
      </c>
      <c r="V25" s="62">
        <f t="shared" si="120"/>
        <v>0</v>
      </c>
      <c r="W25" s="62">
        <f t="shared" si="120"/>
        <v>8.3373361842133217E-2</v>
      </c>
      <c r="X25" s="62">
        <f t="shared" si="120"/>
        <v>8.9528369357914805E-2</v>
      </c>
      <c r="Y25" s="62">
        <f t="shared" si="120"/>
        <v>8.9525979936598651E-2</v>
      </c>
      <c r="Z25" s="62">
        <f t="shared" si="120"/>
        <v>9.6009572871200502E-2</v>
      </c>
      <c r="AA25" s="62">
        <f t="shared" si="120"/>
        <v>0.10563073296436694</v>
      </c>
      <c r="AB25" s="62">
        <f t="shared" si="120"/>
        <v>0.11238203342719726</v>
      </c>
      <c r="AC25" s="62">
        <f t="shared" si="120"/>
        <v>0.12245804252556403</v>
      </c>
      <c r="AD25" s="62">
        <f t="shared" si="120"/>
        <v>0.13529907603093011</v>
      </c>
      <c r="AE25" s="62">
        <f t="shared" si="120"/>
        <v>0.14180094085221934</v>
      </c>
      <c r="AF25" s="62">
        <f t="shared" si="120"/>
        <v>0.1556438334849618</v>
      </c>
      <c r="AG25" s="62">
        <f t="shared" si="120"/>
        <v>0.16520534262089051</v>
      </c>
      <c r="AH25" s="62">
        <f t="shared" si="120"/>
        <v>0.16806698274617288</v>
      </c>
      <c r="AI25" s="62">
        <f t="shared" si="120"/>
        <v>0.17001658622700555</v>
      </c>
      <c r="AJ25" s="62">
        <f t="shared" si="120"/>
        <v>0.17216241743536081</v>
      </c>
      <c r="AK25" s="62">
        <f t="shared" si="120"/>
        <v>0.163346148388722</v>
      </c>
      <c r="AL25" s="62">
        <f t="shared" si="120"/>
        <v>0</v>
      </c>
      <c r="AN25" s="62">
        <f t="shared" ref="AN25:AQ25" si="121">IF(ISERROR(AN15/AN$11),0,AN15/AN$11)</f>
        <v>0</v>
      </c>
      <c r="AO25" s="62">
        <f t="shared" si="121"/>
        <v>0</v>
      </c>
      <c r="AP25" s="62">
        <f t="shared" si="121"/>
        <v>0</v>
      </c>
      <c r="AQ25" s="62">
        <f t="shared" si="121"/>
        <v>9.2005427104785167E-2</v>
      </c>
      <c r="AS25" s="62">
        <f t="shared" ref="AS25:AV25" si="122">IF(ISERROR(AS15/AS$11),0,AS15/AS$11)</f>
        <v>0.11426264140639777</v>
      </c>
      <c r="AT25" s="62">
        <f t="shared" si="122"/>
        <v>0.14551169122106358</v>
      </c>
      <c r="AU25" s="62">
        <f t="shared" si="122"/>
        <v>0.16791676757887491</v>
      </c>
      <c r="AV25" s="62">
        <f t="shared" si="122"/>
        <v>0.16764682012745769</v>
      </c>
      <c r="AX25" s="62">
        <f t="shared" ref="AX25:AY25" si="123">IF(ISERROR(AX15/AX$11),0,AX15/AX$11)</f>
        <v>0.11560208409967176</v>
      </c>
      <c r="AY25" s="62">
        <f t="shared" si="123"/>
        <v>0.15556239671199687</v>
      </c>
    </row>
    <row r="26" spans="2:51" s="45" customFormat="1" x14ac:dyDescent="0.25">
      <c r="B26" s="11" t="s">
        <v>20</v>
      </c>
      <c r="C26" s="62">
        <f t="shared" si="119"/>
        <v>0</v>
      </c>
      <c r="D26" s="62">
        <f t="shared" si="119"/>
        <v>0</v>
      </c>
      <c r="E26" s="62">
        <f t="shared" ref="E26:AL26" si="124">IF(ISERROR(E16/E$11),0,E16/E$11)</f>
        <v>0</v>
      </c>
      <c r="F26" s="62">
        <f t="shared" si="124"/>
        <v>0</v>
      </c>
      <c r="G26" s="62">
        <f t="shared" si="124"/>
        <v>0</v>
      </c>
      <c r="H26" s="62">
        <f t="shared" si="124"/>
        <v>0</v>
      </c>
      <c r="I26" s="62">
        <f t="shared" si="124"/>
        <v>0</v>
      </c>
      <c r="J26" s="62">
        <f t="shared" si="124"/>
        <v>0</v>
      </c>
      <c r="K26" s="62">
        <f t="shared" si="124"/>
        <v>0</v>
      </c>
      <c r="L26" s="62">
        <f t="shared" si="124"/>
        <v>0</v>
      </c>
      <c r="M26" s="62">
        <f t="shared" si="124"/>
        <v>0</v>
      </c>
      <c r="N26" s="62">
        <f t="shared" si="124"/>
        <v>0</v>
      </c>
      <c r="O26" s="62">
        <f t="shared" si="124"/>
        <v>0</v>
      </c>
      <c r="P26" s="62">
        <f t="shared" si="124"/>
        <v>0</v>
      </c>
      <c r="Q26" s="62">
        <f t="shared" si="124"/>
        <v>0</v>
      </c>
      <c r="R26" s="62">
        <f t="shared" si="124"/>
        <v>0</v>
      </c>
      <c r="S26" s="62">
        <f t="shared" si="124"/>
        <v>0</v>
      </c>
      <c r="T26" s="62">
        <f t="shared" si="124"/>
        <v>0</v>
      </c>
      <c r="U26" s="62">
        <f t="shared" si="124"/>
        <v>0</v>
      </c>
      <c r="V26" s="62">
        <f t="shared" si="124"/>
        <v>0</v>
      </c>
      <c r="W26" s="62">
        <f t="shared" si="124"/>
        <v>6.2257437863710366E-2</v>
      </c>
      <c r="X26" s="62">
        <f t="shared" si="124"/>
        <v>4.7409408773045135E-2</v>
      </c>
      <c r="Y26" s="62">
        <f t="shared" si="124"/>
        <v>4.4391445499010966E-2</v>
      </c>
      <c r="Z26" s="62">
        <f t="shared" si="124"/>
        <v>4.4388604444052827E-2</v>
      </c>
      <c r="AA26" s="62">
        <f t="shared" si="124"/>
        <v>3.8829490259723924E-2</v>
      </c>
      <c r="AB26" s="62">
        <f t="shared" si="124"/>
        <v>3.8138988129165163E-2</v>
      </c>
      <c r="AC26" s="62">
        <f t="shared" si="124"/>
        <v>4.2269112157117344E-2</v>
      </c>
      <c r="AD26" s="62">
        <f t="shared" si="124"/>
        <v>4.2344666510805755E-2</v>
      </c>
      <c r="AE26" s="62">
        <f t="shared" si="124"/>
        <v>4.4325821723353108E-2</v>
      </c>
      <c r="AF26" s="62">
        <f t="shared" si="124"/>
        <v>4.8228963734600984E-2</v>
      </c>
      <c r="AG26" s="62">
        <f t="shared" si="124"/>
        <v>5.144715034565904E-2</v>
      </c>
      <c r="AH26" s="62">
        <f t="shared" si="124"/>
        <v>5.3647615414584876E-2</v>
      </c>
      <c r="AI26" s="62">
        <f t="shared" si="124"/>
        <v>5.9355904321288198E-2</v>
      </c>
      <c r="AJ26" s="62">
        <f t="shared" si="124"/>
        <v>5.4903908775287336E-2</v>
      </c>
      <c r="AK26" s="62">
        <f t="shared" si="124"/>
        <v>4.7339916749672653E-2</v>
      </c>
      <c r="AL26" s="62">
        <f t="shared" si="124"/>
        <v>0</v>
      </c>
      <c r="AN26" s="62">
        <f t="shared" ref="AN26:AQ26" si="125">IF(ISERROR(AN16/AN$11),0,AN16/AN$11)</f>
        <v>0</v>
      </c>
      <c r="AO26" s="62">
        <f t="shared" si="125"/>
        <v>0</v>
      </c>
      <c r="AP26" s="62">
        <f t="shared" si="125"/>
        <v>0</v>
      </c>
      <c r="AQ26" s="62">
        <f t="shared" si="125"/>
        <v>4.5304173823753839E-2</v>
      </c>
      <c r="AS26" s="62">
        <f t="shared" ref="AS26:AV26" si="126">IF(ISERROR(AS16/AS$11),0,AS16/AS$11)</f>
        <v>3.99488265702845E-2</v>
      </c>
      <c r="AT26" s="62">
        <f t="shared" si="126"/>
        <v>4.5332135037789593E-2</v>
      </c>
      <c r="AU26" s="62">
        <f t="shared" si="126"/>
        <v>5.5068522328684436E-2</v>
      </c>
      <c r="AV26" s="62">
        <f t="shared" si="126"/>
        <v>5.1029714164485582E-2</v>
      </c>
      <c r="AX26" s="62">
        <f t="shared" ref="AX26:AY26" si="127">IF(ISERROR(AX16/AX$11),0,AX16/AX$11)</f>
        <v>6.2924518909899058E-2</v>
      </c>
      <c r="AY26" s="62">
        <f t="shared" si="127"/>
        <v>4.9695299734366448E-2</v>
      </c>
    </row>
    <row r="27" spans="2:51" s="45" customFormat="1" x14ac:dyDescent="0.25">
      <c r="B27" s="18" t="s">
        <v>21</v>
      </c>
      <c r="C27" s="62">
        <f t="shared" si="119"/>
        <v>0</v>
      </c>
      <c r="D27" s="62">
        <f t="shared" si="119"/>
        <v>0</v>
      </c>
      <c r="E27" s="62">
        <f t="shared" ref="E27:AL27" si="128">IF(ISERROR(E17/E$11),0,E17/E$11)</f>
        <v>0</v>
      </c>
      <c r="F27" s="62">
        <f t="shared" si="128"/>
        <v>0</v>
      </c>
      <c r="G27" s="62">
        <f t="shared" si="128"/>
        <v>0</v>
      </c>
      <c r="H27" s="62">
        <f t="shared" si="128"/>
        <v>0</v>
      </c>
      <c r="I27" s="62">
        <f t="shared" si="128"/>
        <v>0</v>
      </c>
      <c r="J27" s="62">
        <f t="shared" si="128"/>
        <v>0</v>
      </c>
      <c r="K27" s="62">
        <f t="shared" si="128"/>
        <v>0</v>
      </c>
      <c r="L27" s="62">
        <f t="shared" si="128"/>
        <v>0</v>
      </c>
      <c r="M27" s="62">
        <f t="shared" si="128"/>
        <v>0</v>
      </c>
      <c r="N27" s="62">
        <f t="shared" si="128"/>
        <v>0</v>
      </c>
      <c r="O27" s="62">
        <f t="shared" si="128"/>
        <v>0</v>
      </c>
      <c r="P27" s="62">
        <f t="shared" si="128"/>
        <v>0</v>
      </c>
      <c r="Q27" s="62">
        <f t="shared" si="128"/>
        <v>0</v>
      </c>
      <c r="R27" s="62">
        <f t="shared" si="128"/>
        <v>0</v>
      </c>
      <c r="S27" s="62">
        <f t="shared" si="128"/>
        <v>0</v>
      </c>
      <c r="T27" s="62">
        <f t="shared" si="128"/>
        <v>0</v>
      </c>
      <c r="U27" s="62">
        <f t="shared" si="128"/>
        <v>0</v>
      </c>
      <c r="V27" s="62">
        <f t="shared" si="128"/>
        <v>0</v>
      </c>
      <c r="W27" s="62">
        <f t="shared" si="128"/>
        <v>0</v>
      </c>
      <c r="X27" s="62">
        <f t="shared" si="128"/>
        <v>0</v>
      </c>
      <c r="Y27" s="62">
        <f>IF(ISERROR(Y17/Y$11),0,Y17/Y$11)</f>
        <v>0</v>
      </c>
      <c r="Z27" s="62">
        <f t="shared" si="128"/>
        <v>0</v>
      </c>
      <c r="AA27" s="62">
        <f t="shared" si="128"/>
        <v>0</v>
      </c>
      <c r="AB27" s="62">
        <f t="shared" si="128"/>
        <v>0</v>
      </c>
      <c r="AC27" s="62">
        <f t="shared" si="128"/>
        <v>0</v>
      </c>
      <c r="AD27" s="62">
        <f t="shared" si="128"/>
        <v>0</v>
      </c>
      <c r="AE27" s="62">
        <f t="shared" si="128"/>
        <v>0</v>
      </c>
      <c r="AF27" s="62">
        <f t="shared" si="128"/>
        <v>0</v>
      </c>
      <c r="AG27" s="62">
        <f t="shared" si="128"/>
        <v>0</v>
      </c>
      <c r="AH27" s="62">
        <f t="shared" si="128"/>
        <v>0</v>
      </c>
      <c r="AI27" s="62">
        <f t="shared" si="128"/>
        <v>0</v>
      </c>
      <c r="AJ27" s="62">
        <f t="shared" si="128"/>
        <v>0</v>
      </c>
      <c r="AK27" s="62">
        <f t="shared" si="128"/>
        <v>0</v>
      </c>
      <c r="AL27" s="62">
        <f t="shared" si="128"/>
        <v>0</v>
      </c>
      <c r="AN27" s="62">
        <f t="shared" ref="AN27:AQ27" si="129">IF(ISERROR(AN17/AN$11),0,AN17/AN$11)</f>
        <v>0</v>
      </c>
      <c r="AO27" s="62">
        <f t="shared" si="129"/>
        <v>0</v>
      </c>
      <c r="AP27" s="62">
        <f t="shared" si="129"/>
        <v>0</v>
      </c>
      <c r="AQ27" s="62">
        <f t="shared" si="129"/>
        <v>0</v>
      </c>
      <c r="AS27" s="62">
        <f t="shared" ref="AS27:AV27" si="130">IF(ISERROR(AS17/AS$11),0,AS17/AS$11)</f>
        <v>0</v>
      </c>
      <c r="AT27" s="62">
        <f t="shared" si="130"/>
        <v>0</v>
      </c>
      <c r="AU27" s="62">
        <f t="shared" si="130"/>
        <v>0</v>
      </c>
      <c r="AV27" s="62">
        <f t="shared" si="130"/>
        <v>0</v>
      </c>
      <c r="AX27" s="62">
        <f t="shared" ref="AX27:AY27" si="131">IF(ISERROR(AX17/AX$11),0,AX17/AX$11)</f>
        <v>0</v>
      </c>
      <c r="AY27" s="62">
        <f t="shared" si="131"/>
        <v>0</v>
      </c>
    </row>
    <row r="28" spans="2:51" s="45" customFormat="1" x14ac:dyDescent="0.25">
      <c r="B28" s="18" t="s">
        <v>22</v>
      </c>
      <c r="C28" s="62">
        <f t="shared" si="119"/>
        <v>0</v>
      </c>
      <c r="D28" s="62">
        <f t="shared" si="119"/>
        <v>0</v>
      </c>
      <c r="E28" s="62">
        <f t="shared" ref="E28:AL28" si="132">IF(ISERROR(E18/E$11),0,E18/E$11)</f>
        <v>0</v>
      </c>
      <c r="F28" s="62">
        <f t="shared" si="132"/>
        <v>0</v>
      </c>
      <c r="G28" s="62">
        <f t="shared" si="132"/>
        <v>0</v>
      </c>
      <c r="H28" s="62">
        <f t="shared" si="132"/>
        <v>0</v>
      </c>
      <c r="I28" s="62">
        <f t="shared" si="132"/>
        <v>0</v>
      </c>
      <c r="J28" s="62">
        <f t="shared" si="132"/>
        <v>0</v>
      </c>
      <c r="K28" s="62">
        <f t="shared" si="132"/>
        <v>0</v>
      </c>
      <c r="L28" s="62">
        <f t="shared" si="132"/>
        <v>0</v>
      </c>
      <c r="M28" s="62">
        <f t="shared" si="132"/>
        <v>0</v>
      </c>
      <c r="N28" s="62">
        <f t="shared" si="132"/>
        <v>0</v>
      </c>
      <c r="O28" s="62">
        <f t="shared" si="132"/>
        <v>0</v>
      </c>
      <c r="P28" s="62">
        <f t="shared" si="132"/>
        <v>0</v>
      </c>
      <c r="Q28" s="62">
        <f t="shared" si="132"/>
        <v>0</v>
      </c>
      <c r="R28" s="62">
        <f t="shared" si="132"/>
        <v>0</v>
      </c>
      <c r="S28" s="62">
        <f t="shared" si="132"/>
        <v>0</v>
      </c>
      <c r="T28" s="62">
        <f t="shared" si="132"/>
        <v>0</v>
      </c>
      <c r="U28" s="62">
        <f t="shared" si="132"/>
        <v>0</v>
      </c>
      <c r="V28" s="62">
        <f t="shared" si="132"/>
        <v>0</v>
      </c>
      <c r="W28" s="62">
        <f t="shared" si="132"/>
        <v>3.9102185344039718E-2</v>
      </c>
      <c r="X28" s="62">
        <f t="shared" si="132"/>
        <v>3.4049189446916719E-2</v>
      </c>
      <c r="Y28" s="62">
        <f t="shared" si="132"/>
        <v>5.358072400549771E-2</v>
      </c>
      <c r="Z28" s="62">
        <f t="shared" si="132"/>
        <v>5.2294405125671468E-2</v>
      </c>
      <c r="AA28" s="62">
        <f t="shared" si="132"/>
        <v>5.0885167183342517E-2</v>
      </c>
      <c r="AB28" s="62">
        <f t="shared" si="132"/>
        <v>4.6471937436989505E-2</v>
      </c>
      <c r="AC28" s="62">
        <f t="shared" si="132"/>
        <v>4.2778769680246707E-2</v>
      </c>
      <c r="AD28" s="62">
        <f t="shared" si="132"/>
        <v>3.9042580778403481E-2</v>
      </c>
      <c r="AE28" s="62">
        <f t="shared" si="132"/>
        <v>5.5507283103023004E-2</v>
      </c>
      <c r="AF28" s="62">
        <f t="shared" si="132"/>
        <v>3.8398120759761775E-2</v>
      </c>
      <c r="AG28" s="62">
        <f t="shared" si="132"/>
        <v>4.3460074441711322E-2</v>
      </c>
      <c r="AH28" s="62">
        <f t="shared" si="132"/>
        <v>4.9347741011591936E-2</v>
      </c>
      <c r="AI28" s="62">
        <f t="shared" si="132"/>
        <v>5.4598508644234128E-2</v>
      </c>
      <c r="AJ28" s="62">
        <f t="shared" si="132"/>
        <v>4.5393950641526133E-2</v>
      </c>
      <c r="AK28" s="62">
        <f t="shared" si="132"/>
        <v>5.3302906808704649E-2</v>
      </c>
      <c r="AL28" s="62">
        <f t="shared" si="132"/>
        <v>0</v>
      </c>
      <c r="AN28" s="62">
        <f t="shared" ref="AN28:AQ28" si="133">IF(ISERROR(AN18/AN$11),0,AN18/AN$11)</f>
        <v>0</v>
      </c>
      <c r="AO28" s="62">
        <f t="shared" si="133"/>
        <v>0</v>
      </c>
      <c r="AP28" s="62">
        <f t="shared" si="133"/>
        <v>0</v>
      </c>
      <c r="AQ28" s="62">
        <f t="shared" si="133"/>
        <v>4.7174966982906907E-2</v>
      </c>
      <c r="AS28" s="62">
        <f t="shared" ref="AS28:AV28" si="134">IF(ISERROR(AS18/AS$11),0,AS18/AS$11)</f>
        <v>4.6365152496367155E-2</v>
      </c>
      <c r="AT28" s="62">
        <f t="shared" si="134"/>
        <v>4.4299200934218977E-2</v>
      </c>
      <c r="AU28" s="62">
        <f t="shared" si="134"/>
        <v>4.9491146893932747E-2</v>
      </c>
      <c r="AV28" s="62">
        <f t="shared" si="134"/>
        <v>4.9444832141161285E-2</v>
      </c>
      <c r="AX28" s="62">
        <f t="shared" ref="AX28:AY28" si="135">IF(ISERROR(AX18/AX$11),0,AX18/AX$11)</f>
        <v>5.8241821370533443E-2</v>
      </c>
      <c r="AY28" s="62">
        <f t="shared" si="135"/>
        <v>4.7907505370354979E-2</v>
      </c>
    </row>
    <row r="29" spans="2:51" s="45" customFormat="1" x14ac:dyDescent="0.25">
      <c r="B29" s="18" t="s">
        <v>23</v>
      </c>
      <c r="C29" s="62">
        <f t="shared" si="119"/>
        <v>0</v>
      </c>
      <c r="D29" s="62">
        <f t="shared" si="119"/>
        <v>0</v>
      </c>
      <c r="E29" s="62">
        <f t="shared" ref="E29:AL29" si="136">IF(ISERROR(E19/E$11),0,E19/E$11)</f>
        <v>0</v>
      </c>
      <c r="F29" s="62">
        <f t="shared" si="136"/>
        <v>0</v>
      </c>
      <c r="G29" s="62">
        <f t="shared" si="136"/>
        <v>0</v>
      </c>
      <c r="H29" s="62">
        <f t="shared" si="136"/>
        <v>0</v>
      </c>
      <c r="I29" s="62">
        <f t="shared" si="136"/>
        <v>0</v>
      </c>
      <c r="J29" s="62">
        <f t="shared" si="136"/>
        <v>0</v>
      </c>
      <c r="K29" s="62">
        <f t="shared" si="136"/>
        <v>0</v>
      </c>
      <c r="L29" s="62">
        <f t="shared" si="136"/>
        <v>0</v>
      </c>
      <c r="M29" s="62">
        <f t="shared" si="136"/>
        <v>0</v>
      </c>
      <c r="N29" s="62">
        <f t="shared" si="136"/>
        <v>0</v>
      </c>
      <c r="O29" s="62">
        <f t="shared" si="136"/>
        <v>0</v>
      </c>
      <c r="P29" s="62">
        <f t="shared" si="136"/>
        <v>0</v>
      </c>
      <c r="Q29" s="62">
        <f t="shared" si="136"/>
        <v>0</v>
      </c>
      <c r="R29" s="62">
        <f t="shared" si="136"/>
        <v>0</v>
      </c>
      <c r="S29" s="62">
        <f t="shared" si="136"/>
        <v>0</v>
      </c>
      <c r="T29" s="62">
        <f t="shared" si="136"/>
        <v>0</v>
      </c>
      <c r="U29" s="62">
        <f t="shared" si="136"/>
        <v>0</v>
      </c>
      <c r="V29" s="62">
        <f t="shared" si="136"/>
        <v>0</v>
      </c>
      <c r="W29" s="62">
        <f t="shared" si="136"/>
        <v>0.62982414377956975</v>
      </c>
      <c r="X29" s="62">
        <f t="shared" si="136"/>
        <v>0.63422898124602667</v>
      </c>
      <c r="Y29" s="62">
        <f t="shared" si="136"/>
        <v>0.62085367356236654</v>
      </c>
      <c r="Z29" s="62">
        <f t="shared" si="136"/>
        <v>0.60926510433548475</v>
      </c>
      <c r="AA29" s="62">
        <f t="shared" si="136"/>
        <v>0.60679011000249794</v>
      </c>
      <c r="AB29" s="62">
        <f t="shared" si="136"/>
        <v>0.58113569682843436</v>
      </c>
      <c r="AC29" s="62">
        <f t="shared" si="136"/>
        <v>0.57144035059243614</v>
      </c>
      <c r="AD29" s="62">
        <f t="shared" si="136"/>
        <v>0.54946080049473278</v>
      </c>
      <c r="AE29" s="62">
        <f t="shared" si="136"/>
        <v>0.52270462926834527</v>
      </c>
      <c r="AF29" s="62">
        <f t="shared" si="136"/>
        <v>0.51791994334970293</v>
      </c>
      <c r="AG29" s="62">
        <f t="shared" si="136"/>
        <v>0.48952139048023252</v>
      </c>
      <c r="AH29" s="62">
        <f t="shared" si="136"/>
        <v>0.49354481355250679</v>
      </c>
      <c r="AI29" s="62">
        <f t="shared" si="136"/>
        <v>0.4797587327341038</v>
      </c>
      <c r="AJ29" s="62">
        <f t="shared" si="136"/>
        <v>0.4901422345397301</v>
      </c>
      <c r="AK29" s="62">
        <f t="shared" si="136"/>
        <v>0.50704519308047413</v>
      </c>
      <c r="AL29" s="62">
        <f t="shared" si="136"/>
        <v>0</v>
      </c>
      <c r="AN29" s="62">
        <f t="shared" ref="AN29:AQ29" si="137">IF(ISERROR(AN19/AN$11),0,AN19/AN$11)</f>
        <v>0</v>
      </c>
      <c r="AO29" s="62">
        <f t="shared" si="137"/>
        <v>0</v>
      </c>
      <c r="AP29" s="62">
        <f t="shared" si="137"/>
        <v>0</v>
      </c>
      <c r="AQ29" s="62">
        <f t="shared" si="137"/>
        <v>0.62047321442267223</v>
      </c>
      <c r="AS29" s="62">
        <f t="shared" ref="AS29:AV29" si="138">IF(ISERROR(AS19/AS$11),0,AS19/AS$11)</f>
        <v>0.58508262785989718</v>
      </c>
      <c r="AT29" s="62">
        <f t="shared" si="138"/>
        <v>0.52804601103677862</v>
      </c>
      <c r="AU29" s="62">
        <f t="shared" si="138"/>
        <v>0.48730087189703986</v>
      </c>
      <c r="AV29" s="62">
        <f t="shared" si="138"/>
        <v>0.49879974642808178</v>
      </c>
      <c r="AX29" s="62">
        <f t="shared" ref="AX29:AY29" si="139">IF(ISERROR(AX19/AX$11),0,AX19/AX$11)</f>
        <v>0.79872852234710545</v>
      </c>
      <c r="AY29" s="62">
        <f t="shared" si="139"/>
        <v>0.51295998923742958</v>
      </c>
    </row>
    <row r="30" spans="2:51" s="45" customFormat="1" x14ac:dyDescent="0.25">
      <c r="B30" s="18" t="s">
        <v>24</v>
      </c>
      <c r="C30" s="62">
        <f t="shared" si="119"/>
        <v>0</v>
      </c>
      <c r="D30" s="62">
        <f t="shared" si="119"/>
        <v>0</v>
      </c>
      <c r="E30" s="62">
        <f t="shared" ref="E30:AL30" si="140">IF(ISERROR(E20/E$11),0,E20/E$11)</f>
        <v>0</v>
      </c>
      <c r="F30" s="62">
        <f t="shared" si="140"/>
        <v>0</v>
      </c>
      <c r="G30" s="62">
        <f t="shared" si="140"/>
        <v>0</v>
      </c>
      <c r="H30" s="62">
        <f t="shared" si="140"/>
        <v>0</v>
      </c>
      <c r="I30" s="62">
        <f t="shared" si="140"/>
        <v>0</v>
      </c>
      <c r="J30" s="62">
        <f t="shared" si="140"/>
        <v>0</v>
      </c>
      <c r="K30" s="62">
        <f t="shared" si="140"/>
        <v>0</v>
      </c>
      <c r="L30" s="62">
        <f t="shared" si="140"/>
        <v>0</v>
      </c>
      <c r="M30" s="62">
        <f t="shared" si="140"/>
        <v>0</v>
      </c>
      <c r="N30" s="62">
        <f t="shared" si="140"/>
        <v>0</v>
      </c>
      <c r="O30" s="62">
        <f t="shared" si="140"/>
        <v>0</v>
      </c>
      <c r="P30" s="62">
        <f t="shared" si="140"/>
        <v>0</v>
      </c>
      <c r="Q30" s="62">
        <f t="shared" si="140"/>
        <v>0</v>
      </c>
      <c r="R30" s="62">
        <f t="shared" si="140"/>
        <v>0</v>
      </c>
      <c r="S30" s="62">
        <f t="shared" si="140"/>
        <v>0</v>
      </c>
      <c r="T30" s="62">
        <f t="shared" si="140"/>
        <v>0</v>
      </c>
      <c r="U30" s="62">
        <f t="shared" si="140"/>
        <v>0</v>
      </c>
      <c r="V30" s="62">
        <f t="shared" si="140"/>
        <v>0</v>
      </c>
      <c r="W30" s="62">
        <f t="shared" si="140"/>
        <v>3.0818409430008203E-5</v>
      </c>
      <c r="X30" s="62">
        <f t="shared" si="140"/>
        <v>3.1786395422759061E-5</v>
      </c>
      <c r="Y30" s="62">
        <f t="shared" si="140"/>
        <v>2.1967924919363387E-5</v>
      </c>
      <c r="Z30" s="62">
        <f t="shared" si="140"/>
        <v>2.9895554373719603E-5</v>
      </c>
      <c r="AA30" s="62">
        <f t="shared" si="140"/>
        <v>1.2574588266064872E-5</v>
      </c>
      <c r="AB30" s="62">
        <f t="shared" si="140"/>
        <v>9.7016970693598578E-6</v>
      </c>
      <c r="AC30" s="62">
        <f t="shared" si="140"/>
        <v>5.1939620191527346E-6</v>
      </c>
      <c r="AD30" s="62">
        <f t="shared" si="140"/>
        <v>1.21826775088629E-5</v>
      </c>
      <c r="AE30" s="62">
        <f t="shared" si="140"/>
        <v>6.0893551981780658E-6</v>
      </c>
      <c r="AF30" s="62">
        <f t="shared" si="140"/>
        <v>0</v>
      </c>
      <c r="AG30" s="62">
        <f t="shared" si="140"/>
        <v>0</v>
      </c>
      <c r="AH30" s="62">
        <f t="shared" si="140"/>
        <v>8.7159616276884016E-7</v>
      </c>
      <c r="AI30" s="62">
        <f t="shared" si="140"/>
        <v>0</v>
      </c>
      <c r="AJ30" s="62">
        <f t="shared" si="140"/>
        <v>0</v>
      </c>
      <c r="AK30" s="62">
        <f t="shared" si="140"/>
        <v>0</v>
      </c>
      <c r="AL30" s="62">
        <f t="shared" si="140"/>
        <v>0</v>
      </c>
      <c r="AN30" s="62">
        <f t="shared" ref="AN30:AQ30" si="141">IF(ISERROR(AN20/AN$11),0,AN20/AN$11)</f>
        <v>0</v>
      </c>
      <c r="AO30" s="62">
        <f t="shared" si="141"/>
        <v>0</v>
      </c>
      <c r="AP30" s="62">
        <f t="shared" si="141"/>
        <v>0</v>
      </c>
      <c r="AQ30" s="62">
        <f t="shared" si="141"/>
        <v>2.7971666205986357E-5</v>
      </c>
      <c r="AS30" s="62">
        <f t="shared" ref="AS30:AV30" si="142">IF(ISERROR(AS20/AS$11),0,AS20/AS$11)</f>
        <v>8.8160565073957898E-6</v>
      </c>
      <c r="AT30" s="62">
        <f t="shared" si="142"/>
        <v>5.330868172647379E-6</v>
      </c>
      <c r="AU30" s="62">
        <f t="shared" si="142"/>
        <v>2.9094297390416343E-7</v>
      </c>
      <c r="AV30" s="62">
        <f t="shared" si="142"/>
        <v>0</v>
      </c>
      <c r="AX30" s="62">
        <f t="shared" ref="AX30:AY30" si="143">IF(ISERROR(AX20/AX$11),0,AX20/AX$11)</f>
        <v>3.6694013732584254E-5</v>
      </c>
      <c r="AY30" s="62">
        <f t="shared" si="143"/>
        <v>2.4835973510192667E-6</v>
      </c>
    </row>
    <row r="31" spans="2:51" x14ac:dyDescent="0.25">
      <c r="B31" s="18" t="s">
        <v>25</v>
      </c>
      <c r="C31" s="62">
        <f t="shared" si="119"/>
        <v>0</v>
      </c>
      <c r="D31" s="62">
        <f t="shared" si="119"/>
        <v>0</v>
      </c>
      <c r="E31" s="62">
        <f t="shared" ref="E31:AL31" si="144">IF(ISERROR(E21/E$11),0,E21/E$11)</f>
        <v>0</v>
      </c>
      <c r="F31" s="62">
        <f t="shared" si="144"/>
        <v>0</v>
      </c>
      <c r="G31" s="62">
        <f t="shared" si="144"/>
        <v>0</v>
      </c>
      <c r="H31" s="62">
        <f t="shared" si="144"/>
        <v>0</v>
      </c>
      <c r="I31" s="62">
        <f t="shared" si="144"/>
        <v>0</v>
      </c>
      <c r="J31" s="62">
        <f t="shared" si="144"/>
        <v>0</v>
      </c>
      <c r="K31" s="62">
        <f t="shared" si="144"/>
        <v>0</v>
      </c>
      <c r="L31" s="62">
        <f t="shared" si="144"/>
        <v>0</v>
      </c>
      <c r="M31" s="62">
        <f t="shared" si="144"/>
        <v>0</v>
      </c>
      <c r="N31" s="62">
        <f t="shared" si="144"/>
        <v>0</v>
      </c>
      <c r="O31" s="62">
        <f t="shared" si="144"/>
        <v>0</v>
      </c>
      <c r="P31" s="62">
        <f t="shared" si="144"/>
        <v>0</v>
      </c>
      <c r="Q31" s="62">
        <f t="shared" si="144"/>
        <v>0</v>
      </c>
      <c r="R31" s="62">
        <f t="shared" si="144"/>
        <v>0</v>
      </c>
      <c r="S31" s="62">
        <f t="shared" si="144"/>
        <v>0</v>
      </c>
      <c r="T31" s="62">
        <f t="shared" si="144"/>
        <v>0</v>
      </c>
      <c r="U31" s="62">
        <f t="shared" si="144"/>
        <v>0</v>
      </c>
      <c r="V31" s="62">
        <f t="shared" si="144"/>
        <v>0</v>
      </c>
      <c r="W31" s="62">
        <f t="shared" si="144"/>
        <v>6.3443415274878944E-4</v>
      </c>
      <c r="X31" s="62">
        <f t="shared" si="144"/>
        <v>1.3419818817546089E-3</v>
      </c>
      <c r="Y31" s="62">
        <f t="shared" si="144"/>
        <v>1.6514148776338826E-3</v>
      </c>
      <c r="Z31" s="62">
        <f t="shared" si="144"/>
        <v>5.444137796477359E-4</v>
      </c>
      <c r="AA31" s="62">
        <f t="shared" si="144"/>
        <v>7.3770917827580581E-4</v>
      </c>
      <c r="AB31" s="62">
        <f t="shared" si="144"/>
        <v>1.0186781922827851E-4</v>
      </c>
      <c r="AC31" s="62">
        <f t="shared" si="144"/>
        <v>1.7269923713682841E-4</v>
      </c>
      <c r="AD31" s="62">
        <f t="shared" si="144"/>
        <v>1.9144207513927414E-4</v>
      </c>
      <c r="AE31" s="62">
        <f t="shared" si="144"/>
        <v>1.5129705607780887E-4</v>
      </c>
      <c r="AF31" s="62">
        <f t="shared" si="144"/>
        <v>5.1601307656522641E-6</v>
      </c>
      <c r="AG31" s="62">
        <f t="shared" si="144"/>
        <v>1.1270265144257785E-5</v>
      </c>
      <c r="AH31" s="62">
        <f t="shared" si="144"/>
        <v>0</v>
      </c>
      <c r="AI31" s="62">
        <f t="shared" si="144"/>
        <v>0</v>
      </c>
      <c r="AJ31" s="62">
        <f t="shared" si="144"/>
        <v>0</v>
      </c>
      <c r="AK31" s="62">
        <f t="shared" si="144"/>
        <v>0</v>
      </c>
      <c r="AL31" s="62">
        <f t="shared" si="144"/>
        <v>0</v>
      </c>
      <c r="AN31" s="62">
        <f t="shared" ref="AN31:AQ31" si="145">IF(ISERROR(AN21/AN$11),0,AN21/AN$11)</f>
        <v>0</v>
      </c>
      <c r="AO31" s="62">
        <f t="shared" si="145"/>
        <v>0</v>
      </c>
      <c r="AP31" s="62">
        <f t="shared" si="145"/>
        <v>0</v>
      </c>
      <c r="AQ31" s="62">
        <f t="shared" si="145"/>
        <v>1.1345067196664575E-3</v>
      </c>
      <c r="AR31" s="45"/>
      <c r="AS31" s="62">
        <f t="shared" ref="AS31:AV31" si="146">IF(ISERROR(AS21/AS$11),0,AS21/AS$11)</f>
        <v>3.2040068221164122E-4</v>
      </c>
      <c r="AT31" s="62">
        <f t="shared" si="146"/>
        <v>1.0442230008773984E-4</v>
      </c>
      <c r="AU31" s="62">
        <f t="shared" si="146"/>
        <v>3.3943346955485737E-6</v>
      </c>
      <c r="AV31" s="62">
        <f t="shared" si="146"/>
        <v>0</v>
      </c>
      <c r="AW31" s="45"/>
      <c r="AX31" s="62">
        <f t="shared" ref="AX31:AY31" si="147">IF(ISERROR(AX21/AX$11),0,AX21/AX$11)</f>
        <v>1.3140667704726278E-3</v>
      </c>
      <c r="AY31" s="62">
        <f t="shared" si="147"/>
        <v>6.8057466299458507E-5</v>
      </c>
    </row>
    <row r="32" spans="2:51" x14ac:dyDescent="0.25"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51" s="17" customFormat="1" x14ac:dyDescent="0.25">
      <c r="A33" s="45"/>
      <c r="B33" s="78" t="s">
        <v>50</v>
      </c>
      <c r="C33" s="16">
        <f>SUM(C36:C43)</f>
        <v>0</v>
      </c>
      <c r="D33" s="16">
        <f t="shared" ref="D33:Z33" si="148">SUM(D36:D43)</f>
        <v>0</v>
      </c>
      <c r="E33" s="16">
        <f t="shared" si="148"/>
        <v>0</v>
      </c>
      <c r="F33" s="16">
        <f t="shared" si="148"/>
        <v>0</v>
      </c>
      <c r="G33" s="16">
        <f t="shared" si="148"/>
        <v>0</v>
      </c>
      <c r="H33" s="16">
        <f t="shared" si="148"/>
        <v>0</v>
      </c>
      <c r="I33" s="16">
        <f t="shared" si="148"/>
        <v>0</v>
      </c>
      <c r="J33" s="16">
        <f t="shared" si="148"/>
        <v>0</v>
      </c>
      <c r="K33" s="16">
        <f t="shared" si="148"/>
        <v>0</v>
      </c>
      <c r="L33" s="16">
        <f t="shared" si="148"/>
        <v>0</v>
      </c>
      <c r="M33" s="16">
        <f t="shared" si="148"/>
        <v>0</v>
      </c>
      <c r="N33" s="16">
        <f t="shared" si="148"/>
        <v>0</v>
      </c>
      <c r="O33" s="16">
        <f t="shared" si="148"/>
        <v>0</v>
      </c>
      <c r="P33" s="16">
        <f t="shared" si="148"/>
        <v>0</v>
      </c>
      <c r="Q33" s="16">
        <f t="shared" si="148"/>
        <v>0</v>
      </c>
      <c r="R33" s="16">
        <f t="shared" si="148"/>
        <v>0</v>
      </c>
      <c r="S33" s="16">
        <f t="shared" si="148"/>
        <v>0</v>
      </c>
      <c r="T33" s="16">
        <f t="shared" si="148"/>
        <v>0</v>
      </c>
      <c r="U33" s="16">
        <f t="shared" si="148"/>
        <v>0</v>
      </c>
      <c r="V33" s="16">
        <f t="shared" si="148"/>
        <v>0</v>
      </c>
      <c r="W33" s="16">
        <f t="shared" si="148"/>
        <v>8910032.9560000002</v>
      </c>
      <c r="X33" s="16">
        <f t="shared" si="148"/>
        <v>13216530.585000001</v>
      </c>
      <c r="Y33" s="16">
        <f t="shared" si="148"/>
        <v>15419223.723000001</v>
      </c>
      <c r="Z33" s="16">
        <f t="shared" si="148"/>
        <v>12743071.938000001</v>
      </c>
      <c r="AA33" s="16">
        <f t="shared" ref="AA33:AL33" si="149">SUM(AA36:AA43)</f>
        <v>13051778.4790999</v>
      </c>
      <c r="AB33" s="16">
        <f t="shared" si="149"/>
        <v>7631460.709999999</v>
      </c>
      <c r="AC33" s="16">
        <f t="shared" si="149"/>
        <v>10286797.824000001</v>
      </c>
      <c r="AD33" s="16">
        <f t="shared" si="149"/>
        <v>11503030.616</v>
      </c>
      <c r="AE33" s="16">
        <f t="shared" si="149"/>
        <v>12682433.828259699</v>
      </c>
      <c r="AF33" s="16">
        <f t="shared" si="149"/>
        <v>12093507.0688395</v>
      </c>
      <c r="AG33" s="16">
        <f t="shared" si="149"/>
        <v>14841389.063000001</v>
      </c>
      <c r="AH33" s="16">
        <f t="shared" si="149"/>
        <v>15580770.638434999</v>
      </c>
      <c r="AI33" s="204">
        <f t="shared" si="149"/>
        <v>16906141.330369562</v>
      </c>
      <c r="AJ33" s="16">
        <f t="shared" si="149"/>
        <v>16187930.273687974</v>
      </c>
      <c r="AK33" s="16">
        <f t="shared" si="149"/>
        <v>15572473</v>
      </c>
      <c r="AL33" s="16">
        <f t="shared" si="149"/>
        <v>0</v>
      </c>
      <c r="AN33" s="36">
        <f>SUM(O33:Q33)</f>
        <v>0</v>
      </c>
      <c r="AO33" s="36">
        <f>SUM(R33:T33)</f>
        <v>0</v>
      </c>
      <c r="AP33" s="36">
        <f>SUM(U33:V33)</f>
        <v>0</v>
      </c>
      <c r="AQ33" s="36">
        <f>SUM(X33:Z33)</f>
        <v>41378826.246000007</v>
      </c>
      <c r="AR33" s="79"/>
      <c r="AS33" s="36">
        <f>SUM(AA33:AC33)</f>
        <v>30970037.013099901</v>
      </c>
      <c r="AT33" s="36">
        <f>SUM(AD33:AF33)</f>
        <v>36278971.513099201</v>
      </c>
      <c r="AU33" s="36">
        <f>SUM(AG33:AI33)</f>
        <v>47328301.031804562</v>
      </c>
      <c r="AV33" s="36">
        <f>SUM(AJ33:AL33)</f>
        <v>31760403.273687974</v>
      </c>
      <c r="AW33" s="79"/>
      <c r="AX33" s="36">
        <f>SUM(AN33:AQ33)</f>
        <v>41378826.246000007</v>
      </c>
      <c r="AY33" s="36">
        <f>SUM(AS33:AV33)</f>
        <v>146337712.83169162</v>
      </c>
    </row>
    <row r="34" spans="1:51" x14ac:dyDescent="0.25">
      <c r="B34" s="55" t="s">
        <v>15</v>
      </c>
      <c r="C34" s="12"/>
      <c r="D34" s="57">
        <f t="shared" ref="D34" si="150">IF(ISERROR(D33/C33-1),0,D33/C33-1)</f>
        <v>0</v>
      </c>
      <c r="E34" s="57">
        <f t="shared" ref="E34" si="151">IF(ISERROR(E33/D33-1),0,E33/D33-1)</f>
        <v>0</v>
      </c>
      <c r="F34" s="57">
        <f t="shared" ref="F34" si="152">IF(ISERROR(F33/E33-1),0,F33/E33-1)</f>
        <v>0</v>
      </c>
      <c r="G34" s="57">
        <f t="shared" ref="G34" si="153">IF(ISERROR(G33/F33-1),0,G33/F33-1)</f>
        <v>0</v>
      </c>
      <c r="H34" s="57">
        <f t="shared" ref="H34" si="154">IF(ISERROR(H33/G33-1),0,H33/G33-1)</f>
        <v>0</v>
      </c>
      <c r="I34" s="57">
        <f t="shared" ref="I34" si="155">IF(ISERROR(I33/H33-1),0,I33/H33-1)</f>
        <v>0</v>
      </c>
      <c r="J34" s="57">
        <f t="shared" ref="J34" si="156">IF(ISERROR(J33/I33-1),0,J33/I33-1)</f>
        <v>0</v>
      </c>
      <c r="K34" s="57">
        <f t="shared" ref="K34" si="157">IF(ISERROR(K33/J33-1),0,K33/J33-1)</f>
        <v>0</v>
      </c>
      <c r="L34" s="57">
        <f t="shared" ref="L34" si="158">IF(ISERROR(L33/K33-1),0,L33/K33-1)</f>
        <v>0</v>
      </c>
      <c r="M34" s="57">
        <f t="shared" ref="M34" si="159">IF(ISERROR(M33/L33-1),0,M33/L33-1)</f>
        <v>0</v>
      </c>
      <c r="N34" s="57">
        <f t="shared" ref="N34" si="160">IF(ISERROR(N33/M33-1),0,N33/M33-1)</f>
        <v>0</v>
      </c>
      <c r="O34" s="57">
        <f t="shared" ref="O34" si="161">IF(ISERROR(O33/N33-1),0,O33/N33-1)</f>
        <v>0</v>
      </c>
      <c r="P34" s="57">
        <f t="shared" ref="P34" si="162">IF(ISERROR(P33/O33-1),0,P33/O33-1)</f>
        <v>0</v>
      </c>
      <c r="Q34" s="57">
        <f t="shared" ref="Q34" si="163">IF(ISERROR(Q33/P33-1),0,Q33/P33-1)</f>
        <v>0</v>
      </c>
      <c r="R34" s="57">
        <f t="shared" ref="R34" si="164">IF(ISERROR(R33/Q33-1),0,R33/Q33-1)</f>
        <v>0</v>
      </c>
      <c r="S34" s="57">
        <f t="shared" ref="S34" si="165">IF(ISERROR(S33/R33-1),0,S33/R33-1)</f>
        <v>0</v>
      </c>
      <c r="T34" s="57">
        <f t="shared" ref="T34" si="166">IF(ISERROR(T33/S33-1),0,T33/S33-1)</f>
        <v>0</v>
      </c>
      <c r="U34" s="57">
        <f t="shared" ref="U34" si="167">IF(ISERROR(U33/T33-1),0,U33/T33-1)</f>
        <v>0</v>
      </c>
      <c r="V34" s="57">
        <f t="shared" ref="V34" si="168">IF(ISERROR(V33/U33-1),0,V33/U33-1)</f>
        <v>0</v>
      </c>
      <c r="W34" s="57">
        <f t="shared" ref="W34" si="169">IF(ISERROR(W33/V33-1),0,W33/V33-1)</f>
        <v>0</v>
      </c>
      <c r="X34" s="57">
        <f t="shared" ref="X34" si="170">IF(ISERROR(X33/W33-1),0,X33/W33-1)</f>
        <v>0.48333127949880517</v>
      </c>
      <c r="Y34" s="57">
        <f t="shared" ref="Y34" si="171">IF(ISERROR(Y33/X33-1),0,Y33/X33-1)</f>
        <v>0.16666197863605214</v>
      </c>
      <c r="Z34" s="57">
        <f t="shared" ref="Z34" si="172">IF(ISERROR(Z33/Y33-1),0,Z33/Y33-1)</f>
        <v>-0.1735594367833273</v>
      </c>
      <c r="AA34" s="57">
        <f t="shared" ref="AA34" si="173">IF(ISERROR(AA33/Z33-1),0,AA33/Z33-1)</f>
        <v>2.4225441290912864E-2</v>
      </c>
      <c r="AB34" s="57">
        <f t="shared" ref="AB34" si="174">IF(ISERROR(AB33/AA33-1),0,AB33/AA33-1)</f>
        <v>-0.41529342363414878</v>
      </c>
      <c r="AC34" s="57">
        <f t="shared" ref="AC34" si="175">IF(ISERROR(AC33/AB33-1),0,AC33/AB33-1)</f>
        <v>0.34794611607192594</v>
      </c>
      <c r="AD34" s="57">
        <f t="shared" ref="AD34" si="176">IF(ISERROR(AD33/AC33-1),0,AD33/AC33-1)</f>
        <v>0.11823239970386323</v>
      </c>
      <c r="AE34" s="57">
        <f t="shared" ref="AE34" si="177">IF(ISERROR(AE33/AD33-1),0,AE33/AD33-1)</f>
        <v>0.10252978120559142</v>
      </c>
      <c r="AF34" s="57">
        <f t="shared" ref="AF34" si="178">IF(ISERROR(AF33/AE33-1),0,AF33/AE33-1)</f>
        <v>-4.6436414918083035E-2</v>
      </c>
      <c r="AG34" s="57">
        <f t="shared" ref="AG34" si="179">IF(ISERROR(AG33/AF33-1),0,AG33/AF33-1)</f>
        <v>0.22721961284835057</v>
      </c>
      <c r="AH34" s="57">
        <f t="shared" ref="AH34" si="180">IF(ISERROR(AH33/AG33-1),0,AH33/AG33-1)</f>
        <v>4.9818893116837515E-2</v>
      </c>
      <c r="AI34" s="57">
        <f t="shared" ref="AI34" si="181">IF(ISERROR(AI33/AH33-1),0,AI33/AH33-1)</f>
        <v>8.5064514630945665E-2</v>
      </c>
      <c r="AJ34" s="57">
        <f t="shared" ref="AJ34" si="182">IF(ISERROR(AJ33/AI33-1),0,AJ33/AI33-1)</f>
        <v>-4.2482257934956524E-2</v>
      </c>
      <c r="AK34" s="57">
        <f t="shared" ref="AK34" si="183">IF(ISERROR(AK33/AJ33-1),0,AK33/AJ33-1)</f>
        <v>-3.8019515977798846E-2</v>
      </c>
      <c r="AL34" s="57">
        <f t="shared" ref="AL34" si="184">IF(ISERROR(AL33/AK33-1),0,AL33/AK33-1)</f>
        <v>-1</v>
      </c>
    </row>
    <row r="35" spans="1:51" ht="15.75" thickBot="1" x14ac:dyDescent="0.3">
      <c r="B35" s="55"/>
      <c r="C35" s="12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</row>
    <row r="36" spans="1:51" ht="16.5" thickTop="1" thickBot="1" x14ac:dyDescent="0.3">
      <c r="B36" s="10" t="s">
        <v>103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2522471.5079999999</v>
      </c>
      <c r="X36" s="58">
        <v>2727174.97</v>
      </c>
      <c r="Y36" s="58">
        <v>2447503.3289999999</v>
      </c>
      <c r="Z36" s="58">
        <v>3275828.2220000001</v>
      </c>
      <c r="AA36" s="58">
        <v>2769672.97</v>
      </c>
      <c r="AB36" s="58">
        <v>2833508.2760000001</v>
      </c>
      <c r="AC36" s="58">
        <v>3344558.4759999998</v>
      </c>
      <c r="AD36" s="58">
        <v>3693181.014</v>
      </c>
      <c r="AE36" s="58">
        <v>4373108.1940000001</v>
      </c>
      <c r="AF36" s="58">
        <v>4998016.841</v>
      </c>
      <c r="AG36" s="58">
        <v>6293084.7180000003</v>
      </c>
      <c r="AH36" s="58">
        <v>6489820.6059999997</v>
      </c>
      <c r="AI36" s="58">
        <v>7030038.1059999997</v>
      </c>
      <c r="AJ36" s="58">
        <v>6956438.818</v>
      </c>
      <c r="AK36" s="58">
        <v>6607555</v>
      </c>
      <c r="AL36" s="58">
        <v>0</v>
      </c>
      <c r="AN36" s="102">
        <f>SUM(O36:Q36)</f>
        <v>0</v>
      </c>
      <c r="AO36" s="102">
        <f>SUM(R36:T36)</f>
        <v>0</v>
      </c>
      <c r="AP36" s="102">
        <f>SUM(U36:W36)</f>
        <v>2522471.5079999999</v>
      </c>
      <c r="AQ36" s="102">
        <f>SUM(X36:Z36)</f>
        <v>8450506.5210000016</v>
      </c>
      <c r="AR36" s="103"/>
      <c r="AS36" s="102">
        <f>SUM(AA36:AC36)</f>
        <v>8947739.7219999991</v>
      </c>
      <c r="AT36" s="102">
        <f>SUM(AD36:AF36)</f>
        <v>13064306.049000001</v>
      </c>
      <c r="AU36" s="102">
        <f>SUM(AG36:AI36)</f>
        <v>19812943.43</v>
      </c>
      <c r="AV36" s="102">
        <f>SUM(AJ36:AL36)</f>
        <v>13563993.818</v>
      </c>
      <c r="AW36" s="101"/>
      <c r="AX36" s="100">
        <f>SUM(AN36:AQ36)</f>
        <v>10972978.029000001</v>
      </c>
      <c r="AY36" s="100">
        <f>SUM(AS36:AV36)</f>
        <v>55388983.018999994</v>
      </c>
    </row>
    <row r="37" spans="1:51" ht="16.5" thickTop="1" thickBot="1" x14ac:dyDescent="0.3">
      <c r="B37" s="10" t="s">
        <v>104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1836123.085</v>
      </c>
      <c r="X37" s="58">
        <v>1959922.2390000001</v>
      </c>
      <c r="Y37" s="58">
        <v>1811985.6</v>
      </c>
      <c r="Z37" s="58">
        <v>2471620.3220000002</v>
      </c>
      <c r="AA37" s="58">
        <v>2049298.29</v>
      </c>
      <c r="AB37" s="58">
        <v>2070842.081</v>
      </c>
      <c r="AC37" s="58">
        <v>2553567.7880000002</v>
      </c>
      <c r="AD37" s="58">
        <v>2803862.8119999999</v>
      </c>
      <c r="AE37" s="58">
        <v>3287600.0869999998</v>
      </c>
      <c r="AF37" s="58">
        <v>3882769.6639999999</v>
      </c>
      <c r="AG37" s="58">
        <v>4911565.9840000002</v>
      </c>
      <c r="AH37" s="58">
        <v>5188918.8760000002</v>
      </c>
      <c r="AI37" s="58">
        <v>5569206.8119999999</v>
      </c>
      <c r="AJ37" s="58">
        <v>5662955.5580000002</v>
      </c>
      <c r="AK37" s="58">
        <v>5263001</v>
      </c>
      <c r="AL37" s="58">
        <v>0</v>
      </c>
      <c r="AN37" s="102">
        <f t="shared" ref="AN37:AN43" si="185">SUM(O37:Q37)</f>
        <v>0</v>
      </c>
      <c r="AO37" s="102">
        <f t="shared" ref="AO37:AO43" si="186">SUM(R37:T37)</f>
        <v>0</v>
      </c>
      <c r="AP37" s="102">
        <f t="shared" ref="AP37:AP43" si="187">SUM(U37:W37)</f>
        <v>1836123.085</v>
      </c>
      <c r="AQ37" s="102">
        <f t="shared" ref="AQ37:AQ43" si="188">SUM(X37:Z37)</f>
        <v>6243528.1610000003</v>
      </c>
      <c r="AR37" s="103"/>
      <c r="AS37" s="102">
        <f t="shared" ref="AS37:AS43" si="189">SUM(AA37:AC37)</f>
        <v>6673708.159</v>
      </c>
      <c r="AT37" s="102">
        <f t="shared" ref="AT37:AT43" si="190">SUM(AD37:AF37)</f>
        <v>9974232.563000001</v>
      </c>
      <c r="AU37" s="102">
        <f t="shared" ref="AU37:AU43" si="191">SUM(AG37:AI37)</f>
        <v>15669691.671999998</v>
      </c>
      <c r="AV37" s="102">
        <f t="shared" ref="AV37:AV43" si="192">SUM(AJ37:AL37)</f>
        <v>10925956.558</v>
      </c>
      <c r="AW37" s="101"/>
      <c r="AX37" s="100">
        <f t="shared" ref="AX37:AX43" si="193">SUM(AN37:AQ37)</f>
        <v>8079651.2460000003</v>
      </c>
      <c r="AY37" s="100">
        <f t="shared" ref="AY37:AY43" si="194">SUM(AS37:AV37)</f>
        <v>43243588.952</v>
      </c>
    </row>
    <row r="38" spans="1:51" ht="16.5" thickTop="1" thickBot="1" x14ac:dyDescent="0.3">
      <c r="B38" s="11" t="s">
        <v>105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563981.79500000004</v>
      </c>
      <c r="X38" s="58">
        <v>592436.32400000002</v>
      </c>
      <c r="Y38" s="58">
        <v>544489.84600000002</v>
      </c>
      <c r="Z38" s="58">
        <v>764994.97699999996</v>
      </c>
      <c r="AA38" s="58">
        <v>574802.36199999996</v>
      </c>
      <c r="AB38" s="58">
        <v>588381.19799999997</v>
      </c>
      <c r="AC38" s="58">
        <v>749572.48600000003</v>
      </c>
      <c r="AD38" s="58">
        <v>760763.39399999997</v>
      </c>
      <c r="AE38" s="58">
        <v>902728.18200000003</v>
      </c>
      <c r="AF38" s="58">
        <v>1035667.933</v>
      </c>
      <c r="AG38" s="58">
        <v>1243844.203</v>
      </c>
      <c r="AH38" s="58">
        <v>1305280.9850000001</v>
      </c>
      <c r="AI38" s="58">
        <v>1465739.294</v>
      </c>
      <c r="AJ38" s="58">
        <v>1414187.091</v>
      </c>
      <c r="AK38" s="58">
        <v>1265008</v>
      </c>
      <c r="AL38" s="58">
        <v>0</v>
      </c>
      <c r="AN38" s="102">
        <f t="shared" si="185"/>
        <v>0</v>
      </c>
      <c r="AO38" s="102">
        <f t="shared" si="186"/>
        <v>0</v>
      </c>
      <c r="AP38" s="102">
        <f t="shared" si="187"/>
        <v>563981.79500000004</v>
      </c>
      <c r="AQ38" s="102">
        <f t="shared" si="188"/>
        <v>1901921.1469999999</v>
      </c>
      <c r="AR38" s="103"/>
      <c r="AS38" s="102">
        <f t="shared" si="189"/>
        <v>1912756.0460000001</v>
      </c>
      <c r="AT38" s="102">
        <f t="shared" si="190"/>
        <v>2699159.5089999996</v>
      </c>
      <c r="AU38" s="102">
        <f t="shared" si="191"/>
        <v>4014864.4819999998</v>
      </c>
      <c r="AV38" s="102">
        <f t="shared" si="192"/>
        <v>2679195.091</v>
      </c>
      <c r="AW38" s="101"/>
      <c r="AX38" s="100">
        <f t="shared" si="193"/>
        <v>2465902.9419999998</v>
      </c>
      <c r="AY38" s="100">
        <f t="shared" si="194"/>
        <v>11305975.128</v>
      </c>
    </row>
    <row r="39" spans="1:51" ht="16.5" thickTop="1" thickBot="1" x14ac:dyDescent="0.3">
      <c r="B39" s="18" t="s">
        <v>106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N39" s="102">
        <f t="shared" si="185"/>
        <v>0</v>
      </c>
      <c r="AO39" s="102">
        <f t="shared" si="186"/>
        <v>0</v>
      </c>
      <c r="AP39" s="102">
        <f t="shared" si="187"/>
        <v>0</v>
      </c>
      <c r="AQ39" s="102">
        <f t="shared" si="188"/>
        <v>0</v>
      </c>
      <c r="AR39" s="103"/>
      <c r="AS39" s="102">
        <f t="shared" si="189"/>
        <v>0</v>
      </c>
      <c r="AT39" s="102">
        <f t="shared" si="190"/>
        <v>0</v>
      </c>
      <c r="AU39" s="102">
        <f t="shared" si="191"/>
        <v>0</v>
      </c>
      <c r="AV39" s="102">
        <f t="shared" si="192"/>
        <v>0</v>
      </c>
      <c r="AW39" s="101"/>
      <c r="AX39" s="100">
        <f t="shared" si="193"/>
        <v>0</v>
      </c>
      <c r="AY39" s="100">
        <f t="shared" si="194"/>
        <v>0</v>
      </c>
    </row>
    <row r="40" spans="1:51" ht="16.5" thickTop="1" thickBot="1" x14ac:dyDescent="0.3">
      <c r="B40" s="18" t="s">
        <v>107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1520016.264</v>
      </c>
      <c r="X40" s="58">
        <v>1402487.5460000001</v>
      </c>
      <c r="Y40" s="58">
        <v>1076964.2790000001</v>
      </c>
      <c r="Z40" s="58">
        <v>1238975.0279999999</v>
      </c>
      <c r="AA40" s="58">
        <v>1216589.6460998999</v>
      </c>
      <c r="AB40" s="58">
        <v>955200.6</v>
      </c>
      <c r="AC40" s="58">
        <v>1014939.578</v>
      </c>
      <c r="AD40" s="58">
        <v>1342546.781</v>
      </c>
      <c r="AE40" s="58">
        <v>1438871.6812597001</v>
      </c>
      <c r="AF40" s="58">
        <v>1525644.9788395003</v>
      </c>
      <c r="AG40" s="58">
        <v>1549272.2409999999</v>
      </c>
      <c r="AH40" s="58">
        <v>1899011.0054349999</v>
      </c>
      <c r="AI40" s="58">
        <v>2132456.5993003622</v>
      </c>
      <c r="AJ40" s="58">
        <v>1437837.625067974</v>
      </c>
      <c r="AK40" s="58">
        <v>1688632</v>
      </c>
      <c r="AL40" s="58">
        <v>0</v>
      </c>
      <c r="AN40" s="102">
        <f t="shared" si="185"/>
        <v>0</v>
      </c>
      <c r="AO40" s="102">
        <f t="shared" si="186"/>
        <v>0</v>
      </c>
      <c r="AP40" s="102">
        <f t="shared" si="187"/>
        <v>1520016.264</v>
      </c>
      <c r="AQ40" s="102">
        <f t="shared" si="188"/>
        <v>3718426.8530000001</v>
      </c>
      <c r="AR40" s="103"/>
      <c r="AS40" s="102">
        <f t="shared" si="189"/>
        <v>3186729.8240999002</v>
      </c>
      <c r="AT40" s="102">
        <f t="shared" si="190"/>
        <v>4307063.4410992004</v>
      </c>
      <c r="AU40" s="102">
        <f t="shared" si="191"/>
        <v>5580739.8457353618</v>
      </c>
      <c r="AV40" s="102">
        <f t="shared" si="192"/>
        <v>3126469.625067974</v>
      </c>
      <c r="AW40" s="101"/>
      <c r="AX40" s="100">
        <f t="shared" si="193"/>
        <v>5238443.1170000006</v>
      </c>
      <c r="AY40" s="100">
        <f t="shared" si="194"/>
        <v>16201002.736002436</v>
      </c>
    </row>
    <row r="41" spans="1:51" ht="16.5" thickTop="1" thickBot="1" x14ac:dyDescent="0.3">
      <c r="B41" s="18" t="s">
        <v>108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272076.59899999999</v>
      </c>
      <c r="X41" s="58">
        <v>304707.95699999999</v>
      </c>
      <c r="Y41" s="58">
        <v>306365.40299999999</v>
      </c>
      <c r="Z41" s="58">
        <v>359671.66499999998</v>
      </c>
      <c r="AA41" s="58">
        <v>345673.76299999998</v>
      </c>
      <c r="AB41" s="58">
        <v>339876.48599999998</v>
      </c>
      <c r="AC41" s="58">
        <v>409233.70600000001</v>
      </c>
      <c r="AD41" s="58">
        <v>438013.12</v>
      </c>
      <c r="AE41" s="58">
        <v>491182.114</v>
      </c>
      <c r="AF41" s="58">
        <v>556298.62800000003</v>
      </c>
      <c r="AG41" s="58">
        <v>654265.946</v>
      </c>
      <c r="AH41" s="58">
        <v>697686.16599999997</v>
      </c>
      <c r="AI41" s="58">
        <v>708700.51906920003</v>
      </c>
      <c r="AJ41" s="58">
        <v>716511.18162000005</v>
      </c>
      <c r="AK41" s="58">
        <v>748277</v>
      </c>
      <c r="AL41" s="58">
        <v>0</v>
      </c>
      <c r="AN41" s="102">
        <f t="shared" si="185"/>
        <v>0</v>
      </c>
      <c r="AO41" s="102">
        <f t="shared" si="186"/>
        <v>0</v>
      </c>
      <c r="AP41" s="102">
        <f t="shared" si="187"/>
        <v>272076.59899999999</v>
      </c>
      <c r="AQ41" s="102">
        <f t="shared" si="188"/>
        <v>970745.02499999991</v>
      </c>
      <c r="AR41" s="103"/>
      <c r="AS41" s="102">
        <f t="shared" si="189"/>
        <v>1094783.9550000001</v>
      </c>
      <c r="AT41" s="102">
        <f t="shared" si="190"/>
        <v>1485493.862</v>
      </c>
      <c r="AU41" s="102">
        <f t="shared" si="191"/>
        <v>2060652.6310692001</v>
      </c>
      <c r="AV41" s="102">
        <f t="shared" si="192"/>
        <v>1464788.1816199999</v>
      </c>
      <c r="AW41" s="101"/>
      <c r="AX41" s="100">
        <f t="shared" si="193"/>
        <v>1242821.6239999998</v>
      </c>
      <c r="AY41" s="100">
        <f t="shared" si="194"/>
        <v>6105718.6296891998</v>
      </c>
    </row>
    <row r="42" spans="1:51" ht="16.5" thickTop="1" thickBot="1" x14ac:dyDescent="0.3">
      <c r="B42" s="18" t="s">
        <v>109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1941.5</v>
      </c>
      <c r="X42" s="58">
        <v>7751.95</v>
      </c>
      <c r="Y42" s="58">
        <v>3889</v>
      </c>
      <c r="Z42" s="58">
        <v>2401.3249999999998</v>
      </c>
      <c r="AA42" s="58">
        <v>399.01100000000002</v>
      </c>
      <c r="AB42" s="58">
        <v>1123.5</v>
      </c>
      <c r="AC42" s="58">
        <v>2161</v>
      </c>
      <c r="AD42" s="58">
        <v>2583</v>
      </c>
      <c r="AE42" s="58">
        <v>651</v>
      </c>
      <c r="AF42" s="58">
        <v>0</v>
      </c>
      <c r="AG42" s="58">
        <v>0</v>
      </c>
      <c r="AH42" s="58">
        <v>53</v>
      </c>
      <c r="AI42" s="58">
        <v>0</v>
      </c>
      <c r="AJ42" s="58">
        <v>0</v>
      </c>
      <c r="AK42" s="58">
        <v>0</v>
      </c>
      <c r="AL42" s="58">
        <v>0</v>
      </c>
      <c r="AN42" s="102">
        <f t="shared" si="185"/>
        <v>0</v>
      </c>
      <c r="AO42" s="102">
        <f t="shared" si="186"/>
        <v>0</v>
      </c>
      <c r="AP42" s="102">
        <f t="shared" si="187"/>
        <v>1941.5</v>
      </c>
      <c r="AQ42" s="102">
        <f t="shared" si="188"/>
        <v>14042.275000000001</v>
      </c>
      <c r="AR42" s="103"/>
      <c r="AS42" s="102">
        <f t="shared" si="189"/>
        <v>3683.511</v>
      </c>
      <c r="AT42" s="102">
        <f t="shared" si="190"/>
        <v>3234</v>
      </c>
      <c r="AU42" s="102">
        <f t="shared" si="191"/>
        <v>53</v>
      </c>
      <c r="AV42" s="102">
        <f t="shared" si="192"/>
        <v>0</v>
      </c>
      <c r="AW42" s="101"/>
      <c r="AX42" s="100">
        <f t="shared" si="193"/>
        <v>15983.775000000001</v>
      </c>
      <c r="AY42" s="100">
        <f t="shared" si="194"/>
        <v>6970.5110000000004</v>
      </c>
    </row>
    <row r="43" spans="1:51" ht="16.5" thickTop="1" thickBot="1" x14ac:dyDescent="0.3">
      <c r="B43" s="18" t="s">
        <v>110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2193422.2050000001</v>
      </c>
      <c r="X43" s="58">
        <v>6222049.5990000004</v>
      </c>
      <c r="Y43" s="58">
        <v>9228026.2660000008</v>
      </c>
      <c r="Z43" s="58">
        <v>4629580.3990000002</v>
      </c>
      <c r="AA43" s="58">
        <v>6095342.4369999999</v>
      </c>
      <c r="AB43" s="58">
        <v>842528.56900000002</v>
      </c>
      <c r="AC43" s="58">
        <v>2212764.79</v>
      </c>
      <c r="AD43" s="58">
        <v>2462080.4950000001</v>
      </c>
      <c r="AE43" s="58">
        <v>2188292.5699999998</v>
      </c>
      <c r="AF43" s="58">
        <v>95109.024000000005</v>
      </c>
      <c r="AG43" s="58">
        <v>189355.97099999999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N43" s="102">
        <f t="shared" si="185"/>
        <v>0</v>
      </c>
      <c r="AO43" s="102">
        <f t="shared" si="186"/>
        <v>0</v>
      </c>
      <c r="AP43" s="102">
        <f t="shared" si="187"/>
        <v>2193422.2050000001</v>
      </c>
      <c r="AQ43" s="102">
        <f t="shared" si="188"/>
        <v>20079656.264000002</v>
      </c>
      <c r="AR43" s="103"/>
      <c r="AS43" s="102">
        <f t="shared" si="189"/>
        <v>9150635.7960000001</v>
      </c>
      <c r="AT43" s="102">
        <f t="shared" si="190"/>
        <v>4745482.0889999997</v>
      </c>
      <c r="AU43" s="102">
        <f t="shared" si="191"/>
        <v>189355.97099999999</v>
      </c>
      <c r="AV43" s="102">
        <f t="shared" si="192"/>
        <v>0</v>
      </c>
      <c r="AW43" s="101"/>
      <c r="AX43" s="100">
        <f t="shared" si="193"/>
        <v>22273078.469000004</v>
      </c>
      <c r="AY43" s="100">
        <f t="shared" si="194"/>
        <v>14085473.856000001</v>
      </c>
    </row>
    <row r="44" spans="1:51" s="45" customFormat="1" ht="15.75" thickTop="1" x14ac:dyDescent="0.25">
      <c r="B44" s="63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1:51" s="45" customFormat="1" x14ac:dyDescent="0.25">
      <c r="B45" s="61" t="s">
        <v>17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1:51" s="45" customFormat="1" x14ac:dyDescent="0.25">
      <c r="B46" s="10" t="s">
        <v>18</v>
      </c>
      <c r="C46" s="62">
        <f>IF(ISERROR(C36/C$33),0,C36/C$33)</f>
        <v>0</v>
      </c>
      <c r="D46" s="62">
        <f t="shared" ref="D46:AL53" si="195">IF(ISERROR(D36/D$33),0,D36/D$33)</f>
        <v>0</v>
      </c>
      <c r="E46" s="62">
        <f t="shared" si="195"/>
        <v>0</v>
      </c>
      <c r="F46" s="62">
        <f t="shared" si="195"/>
        <v>0</v>
      </c>
      <c r="G46" s="62">
        <f t="shared" si="195"/>
        <v>0</v>
      </c>
      <c r="H46" s="62">
        <f t="shared" si="195"/>
        <v>0</v>
      </c>
      <c r="I46" s="62">
        <f t="shared" si="195"/>
        <v>0</v>
      </c>
      <c r="J46" s="62">
        <f t="shared" si="195"/>
        <v>0</v>
      </c>
      <c r="K46" s="62">
        <f t="shared" si="195"/>
        <v>0</v>
      </c>
      <c r="L46" s="62">
        <f t="shared" si="195"/>
        <v>0</v>
      </c>
      <c r="M46" s="62">
        <f t="shared" si="195"/>
        <v>0</v>
      </c>
      <c r="N46" s="62">
        <f t="shared" si="195"/>
        <v>0</v>
      </c>
      <c r="O46" s="62">
        <f t="shared" si="195"/>
        <v>0</v>
      </c>
      <c r="P46" s="62">
        <f t="shared" si="195"/>
        <v>0</v>
      </c>
      <c r="Q46" s="62">
        <f t="shared" si="195"/>
        <v>0</v>
      </c>
      <c r="R46" s="62">
        <f t="shared" si="195"/>
        <v>0</v>
      </c>
      <c r="S46" s="62">
        <f t="shared" si="195"/>
        <v>0</v>
      </c>
      <c r="T46" s="62">
        <f t="shared" si="195"/>
        <v>0</v>
      </c>
      <c r="U46" s="62">
        <f t="shared" si="195"/>
        <v>0</v>
      </c>
      <c r="V46" s="62">
        <f t="shared" si="195"/>
        <v>0</v>
      </c>
      <c r="W46" s="62">
        <f t="shared" si="195"/>
        <v>0.28310462154928079</v>
      </c>
      <c r="X46" s="62">
        <f t="shared" si="195"/>
        <v>0.20634575408883676</v>
      </c>
      <c r="Y46" s="62">
        <f t="shared" si="195"/>
        <v>0.15873064513288013</v>
      </c>
      <c r="Z46" s="62">
        <f t="shared" si="195"/>
        <v>0.25706738829837716</v>
      </c>
      <c r="AA46" s="62">
        <f t="shared" si="195"/>
        <v>0.21220655671065353</v>
      </c>
      <c r="AB46" s="62">
        <f t="shared" si="195"/>
        <v>0.37129304384507544</v>
      </c>
      <c r="AC46" s="62">
        <f t="shared" si="195"/>
        <v>0.3251311567723098</v>
      </c>
      <c r="AD46" s="62">
        <f t="shared" si="195"/>
        <v>0.32106156518987394</v>
      </c>
      <c r="AE46" s="62">
        <f t="shared" si="195"/>
        <v>0.34481616487961475</v>
      </c>
      <c r="AF46" s="62">
        <f t="shared" si="195"/>
        <v>0.41328101207945239</v>
      </c>
      <c r="AG46" s="62">
        <f t="shared" si="195"/>
        <v>0.42402262290184395</v>
      </c>
      <c r="AH46" s="62">
        <f t="shared" si="195"/>
        <v>0.4165275747010076</v>
      </c>
      <c r="AI46" s="62">
        <f t="shared" si="195"/>
        <v>0.41582747763805222</v>
      </c>
      <c r="AJ46" s="62">
        <f t="shared" si="195"/>
        <v>0.42972997167569138</v>
      </c>
      <c r="AK46" s="62">
        <f t="shared" si="195"/>
        <v>0.42430993458778193</v>
      </c>
      <c r="AL46" s="62">
        <f t="shared" si="195"/>
        <v>0</v>
      </c>
      <c r="AN46" s="62">
        <f>IF(ISERROR(AN36/AN$33),0,AN36/AN$33)</f>
        <v>0</v>
      </c>
      <c r="AO46" s="62">
        <f t="shared" ref="AO46:AQ46" si="196">IF(ISERROR(AO36/AO$33),0,AO36/AO$33)</f>
        <v>0</v>
      </c>
      <c r="AP46" s="62">
        <f t="shared" si="196"/>
        <v>0</v>
      </c>
      <c r="AQ46" s="62">
        <f t="shared" si="196"/>
        <v>0.20422296347318195</v>
      </c>
      <c r="AS46" s="62">
        <f>IF(ISERROR(AS36/AS$33),0,AS36/AS$33)</f>
        <v>0.28891601641338782</v>
      </c>
      <c r="AT46" s="62">
        <f t="shared" ref="AT46:AY46" si="197">IF(ISERROR(AT36/AT$33),0,AT36/AT$33)</f>
        <v>0.3601068471382351</v>
      </c>
      <c r="AU46" s="62">
        <f t="shared" si="197"/>
        <v>0.41862781883266265</v>
      </c>
      <c r="AV46" s="62">
        <f t="shared" si="197"/>
        <v>0.42707246822766703</v>
      </c>
      <c r="AX46" s="62">
        <f t="shared" si="197"/>
        <v>0.26518340476273738</v>
      </c>
      <c r="AY46" s="62">
        <f t="shared" si="197"/>
        <v>0.37850108456119508</v>
      </c>
    </row>
    <row r="47" spans="1:51" s="45" customFormat="1" x14ac:dyDescent="0.25">
      <c r="B47" s="10" t="s">
        <v>19</v>
      </c>
      <c r="C47" s="62">
        <f t="shared" ref="C47:R53" si="198">IF(ISERROR(C37/C$33),0,C37/C$33)</f>
        <v>0</v>
      </c>
      <c r="D47" s="62">
        <f t="shared" si="198"/>
        <v>0</v>
      </c>
      <c r="E47" s="62">
        <f t="shared" si="198"/>
        <v>0</v>
      </c>
      <c r="F47" s="62">
        <f t="shared" si="198"/>
        <v>0</v>
      </c>
      <c r="G47" s="62">
        <f t="shared" si="198"/>
        <v>0</v>
      </c>
      <c r="H47" s="62">
        <f t="shared" si="198"/>
        <v>0</v>
      </c>
      <c r="I47" s="62">
        <f t="shared" si="198"/>
        <v>0</v>
      </c>
      <c r="J47" s="62">
        <f t="shared" si="198"/>
        <v>0</v>
      </c>
      <c r="K47" s="62">
        <f t="shared" si="198"/>
        <v>0</v>
      </c>
      <c r="L47" s="62">
        <f t="shared" si="198"/>
        <v>0</v>
      </c>
      <c r="M47" s="62">
        <f t="shared" si="198"/>
        <v>0</v>
      </c>
      <c r="N47" s="62">
        <f t="shared" si="198"/>
        <v>0</v>
      </c>
      <c r="O47" s="62">
        <f t="shared" si="198"/>
        <v>0</v>
      </c>
      <c r="P47" s="62">
        <f t="shared" si="198"/>
        <v>0</v>
      </c>
      <c r="Q47" s="62">
        <f t="shared" si="198"/>
        <v>0</v>
      </c>
      <c r="R47" s="62">
        <f t="shared" si="198"/>
        <v>0</v>
      </c>
      <c r="S47" s="62">
        <f t="shared" si="195"/>
        <v>0</v>
      </c>
      <c r="T47" s="62">
        <f t="shared" si="195"/>
        <v>0</v>
      </c>
      <c r="U47" s="62">
        <f t="shared" si="195"/>
        <v>0</v>
      </c>
      <c r="V47" s="62">
        <f t="shared" si="195"/>
        <v>0</v>
      </c>
      <c r="W47" s="62">
        <f t="shared" si="195"/>
        <v>0.2060736580961306</v>
      </c>
      <c r="X47" s="62">
        <f t="shared" si="195"/>
        <v>0.14829324733863203</v>
      </c>
      <c r="Y47" s="62">
        <f t="shared" si="195"/>
        <v>0.11751470972544238</v>
      </c>
      <c r="Z47" s="62">
        <f t="shared" si="195"/>
        <v>0.19395796665242054</v>
      </c>
      <c r="AA47" s="62">
        <f t="shared" si="195"/>
        <v>0.15701295369681509</v>
      </c>
      <c r="AB47" s="62">
        <f t="shared" si="195"/>
        <v>0.27135592512275414</v>
      </c>
      <c r="AC47" s="62">
        <f t="shared" si="195"/>
        <v>0.24823738462539846</v>
      </c>
      <c r="AD47" s="62">
        <f t="shared" si="195"/>
        <v>0.24374992170324236</v>
      </c>
      <c r="AE47" s="62">
        <f t="shared" si="195"/>
        <v>0.25922469862798636</v>
      </c>
      <c r="AF47" s="62">
        <f t="shared" si="195"/>
        <v>0.32106233881521951</v>
      </c>
      <c r="AG47" s="62">
        <f t="shared" si="195"/>
        <v>0.33093708164046937</v>
      </c>
      <c r="AH47" s="62">
        <f t="shared" si="195"/>
        <v>0.33303351909948903</v>
      </c>
      <c r="AI47" s="62">
        <f t="shared" si="195"/>
        <v>0.32941915622080387</v>
      </c>
      <c r="AJ47" s="62">
        <f t="shared" si="195"/>
        <v>0.34982579380173301</v>
      </c>
      <c r="AK47" s="62">
        <f t="shared" si="195"/>
        <v>0.33796822123242726</v>
      </c>
      <c r="AL47" s="62">
        <f t="shared" si="195"/>
        <v>0</v>
      </c>
      <c r="AN47" s="62">
        <f t="shared" ref="AN47:AQ47" si="199">IF(ISERROR(AN37/AN$33),0,AN37/AN$33)</f>
        <v>0</v>
      </c>
      <c r="AO47" s="62">
        <f t="shared" si="199"/>
        <v>0</v>
      </c>
      <c r="AP47" s="62">
        <f t="shared" si="199"/>
        <v>0</v>
      </c>
      <c r="AQ47" s="62">
        <f t="shared" si="199"/>
        <v>0.15088702912648586</v>
      </c>
      <c r="AS47" s="62">
        <f t="shared" ref="AS47:AV47" si="200">IF(ISERROR(AS37/AS$33),0,AS37/AS$33)</f>
        <v>0.2154891889918347</v>
      </c>
      <c r="AT47" s="62">
        <f t="shared" si="200"/>
        <v>0.27493151395977744</v>
      </c>
      <c r="AU47" s="62">
        <f t="shared" si="200"/>
        <v>0.33108502376770266</v>
      </c>
      <c r="AV47" s="62">
        <f t="shared" si="200"/>
        <v>0.34401189631781692</v>
      </c>
      <c r="AX47" s="62">
        <f t="shared" ref="AX47:AY47" si="201">IF(ISERROR(AX37/AX$33),0,AX37/AX$33)</f>
        <v>0.19526052280859565</v>
      </c>
      <c r="AY47" s="62">
        <f t="shared" si="201"/>
        <v>0.29550543134247315</v>
      </c>
    </row>
    <row r="48" spans="1:51" s="45" customFormat="1" x14ac:dyDescent="0.25">
      <c r="B48" s="11" t="s">
        <v>20</v>
      </c>
      <c r="C48" s="62">
        <f t="shared" si="198"/>
        <v>0</v>
      </c>
      <c r="D48" s="62">
        <f t="shared" si="195"/>
        <v>0</v>
      </c>
      <c r="E48" s="62">
        <f t="shared" si="195"/>
        <v>0</v>
      </c>
      <c r="F48" s="62">
        <f t="shared" si="195"/>
        <v>0</v>
      </c>
      <c r="G48" s="62">
        <f t="shared" si="195"/>
        <v>0</v>
      </c>
      <c r="H48" s="62">
        <f t="shared" si="195"/>
        <v>0</v>
      </c>
      <c r="I48" s="62">
        <f t="shared" si="195"/>
        <v>0</v>
      </c>
      <c r="J48" s="62">
        <f t="shared" si="195"/>
        <v>0</v>
      </c>
      <c r="K48" s="62">
        <f t="shared" si="195"/>
        <v>0</v>
      </c>
      <c r="L48" s="62">
        <f t="shared" si="195"/>
        <v>0</v>
      </c>
      <c r="M48" s="62">
        <f t="shared" si="195"/>
        <v>0</v>
      </c>
      <c r="N48" s="62">
        <f t="shared" si="195"/>
        <v>0</v>
      </c>
      <c r="O48" s="62">
        <f t="shared" si="195"/>
        <v>0</v>
      </c>
      <c r="P48" s="62">
        <f t="shared" si="195"/>
        <v>0</v>
      </c>
      <c r="Q48" s="62">
        <f t="shared" si="195"/>
        <v>0</v>
      </c>
      <c r="R48" s="62">
        <f t="shared" si="195"/>
        <v>0</v>
      </c>
      <c r="S48" s="62">
        <f t="shared" si="195"/>
        <v>0</v>
      </c>
      <c r="T48" s="62">
        <f t="shared" si="195"/>
        <v>0</v>
      </c>
      <c r="U48" s="62">
        <f t="shared" si="195"/>
        <v>0</v>
      </c>
      <c r="V48" s="62">
        <f t="shared" si="195"/>
        <v>0</v>
      </c>
      <c r="W48" s="62">
        <f t="shared" si="195"/>
        <v>6.3297385967603606E-2</v>
      </c>
      <c r="X48" s="62">
        <f t="shared" si="195"/>
        <v>4.482540407937171E-2</v>
      </c>
      <c r="Y48" s="62">
        <f t="shared" si="195"/>
        <v>3.5312403255931407E-2</v>
      </c>
      <c r="Z48" s="62">
        <f t="shared" si="195"/>
        <v>6.0032226194907938E-2</v>
      </c>
      <c r="AA48" s="62">
        <f t="shared" si="195"/>
        <v>4.4040156130480124E-2</v>
      </c>
      <c r="AB48" s="62">
        <f t="shared" si="195"/>
        <v>7.7099420459441778E-2</v>
      </c>
      <c r="AC48" s="62">
        <f t="shared" si="195"/>
        <v>7.2867426659361551E-2</v>
      </c>
      <c r="AD48" s="62">
        <f t="shared" si="195"/>
        <v>6.6135909691644693E-2</v>
      </c>
      <c r="AE48" s="62">
        <f t="shared" si="195"/>
        <v>7.1179411950763841E-2</v>
      </c>
      <c r="AF48" s="62">
        <f t="shared" si="195"/>
        <v>8.5638345196699286E-2</v>
      </c>
      <c r="AG48" s="62">
        <f t="shared" si="195"/>
        <v>8.3809150054622472E-2</v>
      </c>
      <c r="AH48" s="62">
        <f t="shared" si="195"/>
        <v>8.3775123534653884E-2</v>
      </c>
      <c r="AI48" s="62">
        <f t="shared" si="195"/>
        <v>8.6698630122475112E-2</v>
      </c>
      <c r="AJ48" s="62">
        <f t="shared" si="195"/>
        <v>8.7360586998489489E-2</v>
      </c>
      <c r="AK48" s="62">
        <f t="shared" si="195"/>
        <v>8.1233597258444437E-2</v>
      </c>
      <c r="AL48" s="62">
        <f t="shared" si="195"/>
        <v>0</v>
      </c>
      <c r="AN48" s="62">
        <f t="shared" ref="AN48:AQ48" si="202">IF(ISERROR(AN38/AN$33),0,AN38/AN$33)</f>
        <v>0</v>
      </c>
      <c r="AO48" s="62">
        <f t="shared" si="202"/>
        <v>0</v>
      </c>
      <c r="AP48" s="62">
        <f t="shared" si="202"/>
        <v>0</v>
      </c>
      <c r="AQ48" s="62">
        <f t="shared" si="202"/>
        <v>4.5963632116893458E-2</v>
      </c>
      <c r="AS48" s="62">
        <f t="shared" ref="AS48:AV48" si="203">IF(ISERROR(AS38/AS$33),0,AS38/AS$33)</f>
        <v>6.1761503390871976E-2</v>
      </c>
      <c r="AT48" s="62">
        <f t="shared" si="203"/>
        <v>7.4400111040232156E-2</v>
      </c>
      <c r="AU48" s="62">
        <f t="shared" si="203"/>
        <v>8.4830099421950841E-2</v>
      </c>
      <c r="AV48" s="62">
        <f t="shared" si="203"/>
        <v>8.435645693515452E-2</v>
      </c>
      <c r="AX48" s="62">
        <f t="shared" ref="AX48:AY48" si="204">IF(ISERROR(AX38/AX$33),0,AX38/AX$33)</f>
        <v>5.9593351617564863E-2</v>
      </c>
      <c r="AY48" s="62">
        <f t="shared" si="204"/>
        <v>7.7259476789851275E-2</v>
      </c>
    </row>
    <row r="49" spans="2:51" s="45" customFormat="1" x14ac:dyDescent="0.25">
      <c r="B49" s="18" t="s">
        <v>21</v>
      </c>
      <c r="C49" s="62">
        <f t="shared" si="198"/>
        <v>0</v>
      </c>
      <c r="D49" s="62">
        <f t="shared" si="195"/>
        <v>0</v>
      </c>
      <c r="E49" s="62">
        <f t="shared" si="195"/>
        <v>0</v>
      </c>
      <c r="F49" s="62">
        <f t="shared" si="195"/>
        <v>0</v>
      </c>
      <c r="G49" s="62">
        <f t="shared" si="195"/>
        <v>0</v>
      </c>
      <c r="H49" s="62">
        <f t="shared" si="195"/>
        <v>0</v>
      </c>
      <c r="I49" s="62">
        <f t="shared" si="195"/>
        <v>0</v>
      </c>
      <c r="J49" s="62">
        <f t="shared" si="195"/>
        <v>0</v>
      </c>
      <c r="K49" s="62">
        <f t="shared" si="195"/>
        <v>0</v>
      </c>
      <c r="L49" s="62">
        <f t="shared" si="195"/>
        <v>0</v>
      </c>
      <c r="M49" s="62">
        <f t="shared" si="195"/>
        <v>0</v>
      </c>
      <c r="N49" s="62">
        <f t="shared" si="195"/>
        <v>0</v>
      </c>
      <c r="O49" s="62">
        <f t="shared" si="195"/>
        <v>0</v>
      </c>
      <c r="P49" s="62">
        <f t="shared" si="195"/>
        <v>0</v>
      </c>
      <c r="Q49" s="62">
        <f t="shared" si="195"/>
        <v>0</v>
      </c>
      <c r="R49" s="62">
        <f t="shared" si="195"/>
        <v>0</v>
      </c>
      <c r="S49" s="62">
        <f t="shared" si="195"/>
        <v>0</v>
      </c>
      <c r="T49" s="62">
        <f t="shared" si="195"/>
        <v>0</v>
      </c>
      <c r="U49" s="62">
        <f t="shared" si="195"/>
        <v>0</v>
      </c>
      <c r="V49" s="62">
        <f t="shared" si="195"/>
        <v>0</v>
      </c>
      <c r="W49" s="62">
        <f t="shared" si="195"/>
        <v>0</v>
      </c>
      <c r="X49" s="62">
        <f t="shared" si="195"/>
        <v>0</v>
      </c>
      <c r="Y49" s="62">
        <f t="shared" si="195"/>
        <v>0</v>
      </c>
      <c r="Z49" s="62">
        <f t="shared" si="195"/>
        <v>0</v>
      </c>
      <c r="AA49" s="62">
        <f t="shared" si="195"/>
        <v>0</v>
      </c>
      <c r="AB49" s="62">
        <f t="shared" si="195"/>
        <v>0</v>
      </c>
      <c r="AC49" s="62">
        <f t="shared" si="195"/>
        <v>0</v>
      </c>
      <c r="AD49" s="62">
        <f t="shared" si="195"/>
        <v>0</v>
      </c>
      <c r="AE49" s="62">
        <f t="shared" si="195"/>
        <v>0</v>
      </c>
      <c r="AF49" s="62">
        <f t="shared" si="195"/>
        <v>0</v>
      </c>
      <c r="AG49" s="62">
        <f t="shared" si="195"/>
        <v>0</v>
      </c>
      <c r="AH49" s="62">
        <f t="shared" si="195"/>
        <v>0</v>
      </c>
      <c r="AI49" s="62">
        <f t="shared" si="195"/>
        <v>0</v>
      </c>
      <c r="AJ49" s="62">
        <f t="shared" si="195"/>
        <v>0</v>
      </c>
      <c r="AK49" s="62">
        <f t="shared" si="195"/>
        <v>0</v>
      </c>
      <c r="AL49" s="62">
        <f t="shared" si="195"/>
        <v>0</v>
      </c>
      <c r="AN49" s="62">
        <f t="shared" ref="AN49:AQ49" si="205">IF(ISERROR(AN39/AN$33),0,AN39/AN$33)</f>
        <v>0</v>
      </c>
      <c r="AO49" s="62">
        <f t="shared" si="205"/>
        <v>0</v>
      </c>
      <c r="AP49" s="62">
        <f t="shared" si="205"/>
        <v>0</v>
      </c>
      <c r="AQ49" s="62">
        <f t="shared" si="205"/>
        <v>0</v>
      </c>
      <c r="AS49" s="62">
        <f t="shared" ref="AS49:AV49" si="206">IF(ISERROR(AS39/AS$33),0,AS39/AS$33)</f>
        <v>0</v>
      </c>
      <c r="AT49" s="62">
        <f t="shared" si="206"/>
        <v>0</v>
      </c>
      <c r="AU49" s="62">
        <f t="shared" si="206"/>
        <v>0</v>
      </c>
      <c r="AV49" s="62">
        <f t="shared" si="206"/>
        <v>0</v>
      </c>
      <c r="AX49" s="62">
        <f t="shared" ref="AX49:AY49" si="207">IF(ISERROR(AX39/AX$33),0,AX39/AX$33)</f>
        <v>0</v>
      </c>
      <c r="AY49" s="62">
        <f t="shared" si="207"/>
        <v>0</v>
      </c>
    </row>
    <row r="50" spans="2:51" s="45" customFormat="1" x14ac:dyDescent="0.25">
      <c r="B50" s="18" t="s">
        <v>22</v>
      </c>
      <c r="C50" s="62">
        <f t="shared" si="198"/>
        <v>0</v>
      </c>
      <c r="D50" s="62">
        <f t="shared" si="195"/>
        <v>0</v>
      </c>
      <c r="E50" s="62">
        <f t="shared" si="195"/>
        <v>0</v>
      </c>
      <c r="F50" s="62">
        <f t="shared" si="195"/>
        <v>0</v>
      </c>
      <c r="G50" s="62">
        <f t="shared" si="195"/>
        <v>0</v>
      </c>
      <c r="H50" s="62">
        <f t="shared" si="195"/>
        <v>0</v>
      </c>
      <c r="I50" s="62">
        <f t="shared" si="195"/>
        <v>0</v>
      </c>
      <c r="J50" s="62">
        <f t="shared" si="195"/>
        <v>0</v>
      </c>
      <c r="K50" s="62">
        <f t="shared" si="195"/>
        <v>0</v>
      </c>
      <c r="L50" s="62">
        <f t="shared" si="195"/>
        <v>0</v>
      </c>
      <c r="M50" s="62">
        <f t="shared" si="195"/>
        <v>0</v>
      </c>
      <c r="N50" s="62">
        <f t="shared" si="195"/>
        <v>0</v>
      </c>
      <c r="O50" s="62">
        <f t="shared" si="195"/>
        <v>0</v>
      </c>
      <c r="P50" s="62">
        <f t="shared" si="195"/>
        <v>0</v>
      </c>
      <c r="Q50" s="62">
        <f t="shared" si="195"/>
        <v>0</v>
      </c>
      <c r="R50" s="62">
        <f t="shared" si="195"/>
        <v>0</v>
      </c>
      <c r="S50" s="62">
        <f t="shared" si="195"/>
        <v>0</v>
      </c>
      <c r="T50" s="62">
        <f t="shared" si="195"/>
        <v>0</v>
      </c>
      <c r="U50" s="62">
        <f t="shared" si="195"/>
        <v>0</v>
      </c>
      <c r="V50" s="62">
        <f t="shared" si="195"/>
        <v>0</v>
      </c>
      <c r="W50" s="62">
        <f t="shared" si="195"/>
        <v>0.17059603163155795</v>
      </c>
      <c r="X50" s="62">
        <f t="shared" si="195"/>
        <v>0.10611616543238227</v>
      </c>
      <c r="Y50" s="62">
        <f t="shared" si="195"/>
        <v>6.9845557619969689E-2</v>
      </c>
      <c r="Z50" s="62">
        <f t="shared" si="195"/>
        <v>9.7227343142069281E-2</v>
      </c>
      <c r="AA50" s="62">
        <f t="shared" si="195"/>
        <v>9.3212557050983635E-2</v>
      </c>
      <c r="AB50" s="62">
        <f t="shared" si="195"/>
        <v>0.12516615577255591</v>
      </c>
      <c r="AC50" s="62">
        <f t="shared" si="195"/>
        <v>9.8664287503741635E-2</v>
      </c>
      <c r="AD50" s="62">
        <f t="shared" si="195"/>
        <v>0.11671244090514728</v>
      </c>
      <c r="AE50" s="62">
        <f t="shared" si="195"/>
        <v>0.11345390803881246</v>
      </c>
      <c r="AF50" s="62">
        <f t="shared" si="195"/>
        <v>0.12615405689640879</v>
      </c>
      <c r="AG50" s="62">
        <f t="shared" si="195"/>
        <v>0.10438862793930651</v>
      </c>
      <c r="AH50" s="62">
        <f t="shared" si="195"/>
        <v>0.12188171236860881</v>
      </c>
      <c r="AI50" s="62">
        <f t="shared" si="195"/>
        <v>0.12613502736249441</v>
      </c>
      <c r="AJ50" s="62">
        <f t="shared" si="195"/>
        <v>8.8821585017885202E-2</v>
      </c>
      <c r="AK50" s="62">
        <f t="shared" si="195"/>
        <v>0.10843698364415209</v>
      </c>
      <c r="AL50" s="62">
        <f t="shared" si="195"/>
        <v>0</v>
      </c>
      <c r="AN50" s="62">
        <f t="shared" ref="AN50:AQ50" si="208">IF(ISERROR(AN40/AN$33),0,AN40/AN$33)</f>
        <v>0</v>
      </c>
      <c r="AO50" s="62">
        <f t="shared" si="208"/>
        <v>0</v>
      </c>
      <c r="AP50" s="62">
        <f t="shared" si="208"/>
        <v>0</v>
      </c>
      <c r="AQ50" s="62">
        <f t="shared" si="208"/>
        <v>8.9863033593405792E-2</v>
      </c>
      <c r="AS50" s="62">
        <f t="shared" ref="AS50:AV50" si="209">IF(ISERROR(AS40/AS$33),0,AS40/AS$33)</f>
        <v>0.10289719133212392</v>
      </c>
      <c r="AT50" s="62">
        <f t="shared" si="209"/>
        <v>0.11872065997086094</v>
      </c>
      <c r="AU50" s="62">
        <f t="shared" si="209"/>
        <v>0.11791549081774795</v>
      </c>
      <c r="AV50" s="62">
        <f t="shared" si="209"/>
        <v>9.8439229443226542E-2</v>
      </c>
      <c r="AX50" s="62">
        <f t="shared" ref="AX50:AY50" si="210">IF(ISERROR(AX40/AX$33),0,AX40/AX$33)</f>
        <v>0.12659718972831879</v>
      </c>
      <c r="AY50" s="62">
        <f t="shared" si="210"/>
        <v>0.11070968940614648</v>
      </c>
    </row>
    <row r="51" spans="2:51" s="45" customFormat="1" x14ac:dyDescent="0.25">
      <c r="B51" s="18" t="s">
        <v>23</v>
      </c>
      <c r="C51" s="62">
        <f t="shared" si="198"/>
        <v>0</v>
      </c>
      <c r="D51" s="62">
        <f t="shared" si="195"/>
        <v>0</v>
      </c>
      <c r="E51" s="62">
        <f t="shared" si="195"/>
        <v>0</v>
      </c>
      <c r="F51" s="62">
        <f t="shared" si="195"/>
        <v>0</v>
      </c>
      <c r="G51" s="62">
        <f t="shared" si="195"/>
        <v>0</v>
      </c>
      <c r="H51" s="62">
        <f t="shared" si="195"/>
        <v>0</v>
      </c>
      <c r="I51" s="62">
        <f t="shared" si="195"/>
        <v>0</v>
      </c>
      <c r="J51" s="62">
        <f t="shared" si="195"/>
        <v>0</v>
      </c>
      <c r="K51" s="62">
        <f t="shared" si="195"/>
        <v>0</v>
      </c>
      <c r="L51" s="62">
        <f t="shared" si="195"/>
        <v>0</v>
      </c>
      <c r="M51" s="62">
        <f t="shared" si="195"/>
        <v>0</v>
      </c>
      <c r="N51" s="62">
        <f t="shared" si="195"/>
        <v>0</v>
      </c>
      <c r="O51" s="62">
        <f t="shared" si="195"/>
        <v>0</v>
      </c>
      <c r="P51" s="62">
        <f t="shared" si="195"/>
        <v>0</v>
      </c>
      <c r="Q51" s="62">
        <f t="shared" si="195"/>
        <v>0</v>
      </c>
      <c r="R51" s="62">
        <f t="shared" si="195"/>
        <v>0</v>
      </c>
      <c r="S51" s="62">
        <f t="shared" si="195"/>
        <v>0</v>
      </c>
      <c r="T51" s="62">
        <f t="shared" si="195"/>
        <v>0</v>
      </c>
      <c r="U51" s="62">
        <f t="shared" si="195"/>
        <v>0</v>
      </c>
      <c r="V51" s="62">
        <f t="shared" si="195"/>
        <v>0</v>
      </c>
      <c r="W51" s="62">
        <f t="shared" si="195"/>
        <v>3.0535981218429063E-2</v>
      </c>
      <c r="X51" s="62">
        <f t="shared" si="195"/>
        <v>2.3055063886874057E-2</v>
      </c>
      <c r="Y51" s="62">
        <f t="shared" si="195"/>
        <v>1.9869054921553005E-2</v>
      </c>
      <c r="Z51" s="62">
        <f t="shared" si="195"/>
        <v>2.8224879114701892E-2</v>
      </c>
      <c r="AA51" s="62">
        <f t="shared" si="195"/>
        <v>2.6484801558158147E-2</v>
      </c>
      <c r="AB51" s="62">
        <f t="shared" si="195"/>
        <v>4.4536229552310701E-2</v>
      </c>
      <c r="AC51" s="62">
        <f t="shared" si="195"/>
        <v>3.9782419466359291E-2</v>
      </c>
      <c r="AD51" s="62">
        <f t="shared" si="195"/>
        <v>3.80780626099309E-2</v>
      </c>
      <c r="AE51" s="62">
        <f t="shared" si="195"/>
        <v>3.8729325983591641E-2</v>
      </c>
      <c r="AF51" s="62">
        <f t="shared" si="195"/>
        <v>4.599977697399095E-2</v>
      </c>
      <c r="AG51" s="62">
        <f t="shared" si="195"/>
        <v>4.4083875385431633E-2</v>
      </c>
      <c r="AH51" s="62">
        <f t="shared" si="195"/>
        <v>4.477866866732072E-2</v>
      </c>
      <c r="AI51" s="62">
        <f t="shared" si="195"/>
        <v>4.1919708656174358E-2</v>
      </c>
      <c r="AJ51" s="62">
        <f t="shared" si="195"/>
        <v>4.4262062506200968E-2</v>
      </c>
      <c r="AK51" s="62">
        <f t="shared" si="195"/>
        <v>4.8051263277194313E-2</v>
      </c>
      <c r="AL51" s="62">
        <f t="shared" si="195"/>
        <v>0</v>
      </c>
      <c r="AN51" s="62">
        <f t="shared" ref="AN51:AQ51" si="211">IF(ISERROR(AN41/AN$33),0,AN41/AN$33)</f>
        <v>0</v>
      </c>
      <c r="AO51" s="62">
        <f t="shared" si="211"/>
        <v>0</v>
      </c>
      <c r="AP51" s="62">
        <f t="shared" si="211"/>
        <v>0</v>
      </c>
      <c r="AQ51" s="62">
        <f t="shared" si="211"/>
        <v>2.3459945896697337E-2</v>
      </c>
      <c r="AS51" s="62">
        <f t="shared" ref="AS51:AV51" si="212">IF(ISERROR(AS41/AS$33),0,AS41/AS$33)</f>
        <v>3.5349778708269594E-2</v>
      </c>
      <c r="AT51" s="62">
        <f t="shared" si="212"/>
        <v>4.0946416065395751E-2</v>
      </c>
      <c r="AU51" s="62">
        <f t="shared" si="212"/>
        <v>4.3539543701018216E-2</v>
      </c>
      <c r="AV51" s="62">
        <f t="shared" si="212"/>
        <v>4.6119949076134974E-2</v>
      </c>
      <c r="AX51" s="62">
        <f t="shared" ref="AX51:AY51" si="213">IF(ISERROR(AX41/AX$33),0,AX41/AX$33)</f>
        <v>3.0035207296875428E-2</v>
      </c>
      <c r="AY51" s="62">
        <f t="shared" si="213"/>
        <v>4.172347996658668E-2</v>
      </c>
    </row>
    <row r="52" spans="2:51" s="45" customFormat="1" x14ac:dyDescent="0.25">
      <c r="B52" s="18" t="s">
        <v>24</v>
      </c>
      <c r="C52" s="62">
        <f t="shared" si="198"/>
        <v>0</v>
      </c>
      <c r="D52" s="62">
        <f t="shared" si="195"/>
        <v>0</v>
      </c>
      <c r="E52" s="62">
        <f t="shared" si="195"/>
        <v>0</v>
      </c>
      <c r="F52" s="62">
        <f t="shared" si="195"/>
        <v>0</v>
      </c>
      <c r="G52" s="62">
        <f t="shared" si="195"/>
        <v>0</v>
      </c>
      <c r="H52" s="62">
        <f t="shared" si="195"/>
        <v>0</v>
      </c>
      <c r="I52" s="62">
        <f t="shared" si="195"/>
        <v>0</v>
      </c>
      <c r="J52" s="62">
        <f t="shared" si="195"/>
        <v>0</v>
      </c>
      <c r="K52" s="62">
        <f t="shared" si="195"/>
        <v>0</v>
      </c>
      <c r="L52" s="62">
        <f t="shared" si="195"/>
        <v>0</v>
      </c>
      <c r="M52" s="62">
        <f t="shared" si="195"/>
        <v>0</v>
      </c>
      <c r="N52" s="62">
        <f t="shared" si="195"/>
        <v>0</v>
      </c>
      <c r="O52" s="62">
        <f t="shared" si="195"/>
        <v>0</v>
      </c>
      <c r="P52" s="62">
        <f t="shared" si="195"/>
        <v>0</v>
      </c>
      <c r="Q52" s="62">
        <f t="shared" si="195"/>
        <v>0</v>
      </c>
      <c r="R52" s="62">
        <f t="shared" si="195"/>
        <v>0</v>
      </c>
      <c r="S52" s="62">
        <f t="shared" si="195"/>
        <v>0</v>
      </c>
      <c r="T52" s="62">
        <f t="shared" si="195"/>
        <v>0</v>
      </c>
      <c r="U52" s="62">
        <f t="shared" si="195"/>
        <v>0</v>
      </c>
      <c r="V52" s="62">
        <f t="shared" si="195"/>
        <v>0</v>
      </c>
      <c r="W52" s="62">
        <f t="shared" si="195"/>
        <v>2.1790042860532827E-4</v>
      </c>
      <c r="X52" s="62">
        <f t="shared" si="195"/>
        <v>5.8653441235160576E-4</v>
      </c>
      <c r="Y52" s="62">
        <f t="shared" si="195"/>
        <v>2.5221762585875154E-4</v>
      </c>
      <c r="Z52" s="62">
        <f t="shared" si="195"/>
        <v>1.8844161060091157E-4</v>
      </c>
      <c r="AA52" s="62">
        <f t="shared" si="195"/>
        <v>3.0571389227831683E-5</v>
      </c>
      <c r="AB52" s="62">
        <f t="shared" si="195"/>
        <v>1.4721952227675166E-4</v>
      </c>
      <c r="AC52" s="62">
        <f t="shared" si="195"/>
        <v>2.1007509207172299E-4</v>
      </c>
      <c r="AD52" s="62">
        <f t="shared" si="195"/>
        <v>2.2454951970719852E-4</v>
      </c>
      <c r="AE52" s="62">
        <f t="shared" si="195"/>
        <v>5.133084144696311E-5</v>
      </c>
      <c r="AF52" s="62">
        <f t="shared" si="195"/>
        <v>0</v>
      </c>
      <c r="AG52" s="62">
        <f t="shared" si="195"/>
        <v>0</v>
      </c>
      <c r="AH52" s="62">
        <f t="shared" si="195"/>
        <v>3.4016289200264842E-6</v>
      </c>
      <c r="AI52" s="62">
        <f t="shared" si="195"/>
        <v>0</v>
      </c>
      <c r="AJ52" s="62">
        <f t="shared" si="195"/>
        <v>0</v>
      </c>
      <c r="AK52" s="62">
        <f t="shared" si="195"/>
        <v>0</v>
      </c>
      <c r="AL52" s="62">
        <f t="shared" si="195"/>
        <v>0</v>
      </c>
      <c r="AN52" s="62">
        <f t="shared" ref="AN52:AQ52" si="214">IF(ISERROR(AN42/AN$33),0,AN42/AN$33)</f>
        <v>0</v>
      </c>
      <c r="AO52" s="62">
        <f t="shared" si="214"/>
        <v>0</v>
      </c>
      <c r="AP52" s="62">
        <f t="shared" si="214"/>
        <v>0</v>
      </c>
      <c r="AQ52" s="62">
        <f t="shared" si="214"/>
        <v>3.3935894934567976E-4</v>
      </c>
      <c r="AS52" s="62">
        <f t="shared" ref="AS52:AV52" si="215">IF(ISERROR(AS42/AS$33),0,AS42/AS$33)</f>
        <v>1.1893789466386253E-4</v>
      </c>
      <c r="AT52" s="62">
        <f t="shared" si="215"/>
        <v>8.9142549116429717E-5</v>
      </c>
      <c r="AU52" s="62">
        <f t="shared" si="215"/>
        <v>1.1198373667456193E-6</v>
      </c>
      <c r="AV52" s="62">
        <f t="shared" si="215"/>
        <v>0</v>
      </c>
      <c r="AX52" s="62">
        <f t="shared" ref="AX52:AY52" si="216">IF(ISERROR(AX42/AX$33),0,AX42/AX$33)</f>
        <v>3.8627908160022094E-4</v>
      </c>
      <c r="AY52" s="62">
        <f t="shared" si="216"/>
        <v>4.7633045953212626E-5</v>
      </c>
    </row>
    <row r="53" spans="2:51" x14ac:dyDescent="0.25">
      <c r="B53" s="18" t="s">
        <v>25</v>
      </c>
      <c r="C53" s="62">
        <f t="shared" si="198"/>
        <v>0</v>
      </c>
      <c r="D53" s="62">
        <f t="shared" si="195"/>
        <v>0</v>
      </c>
      <c r="E53" s="62">
        <f t="shared" si="195"/>
        <v>0</v>
      </c>
      <c r="F53" s="62">
        <f t="shared" si="195"/>
        <v>0</v>
      </c>
      <c r="G53" s="62">
        <f t="shared" si="195"/>
        <v>0</v>
      </c>
      <c r="H53" s="62">
        <f t="shared" si="195"/>
        <v>0</v>
      </c>
      <c r="I53" s="62">
        <f t="shared" si="195"/>
        <v>0</v>
      </c>
      <c r="J53" s="62">
        <f t="shared" si="195"/>
        <v>0</v>
      </c>
      <c r="K53" s="62">
        <f t="shared" si="195"/>
        <v>0</v>
      </c>
      <c r="L53" s="62">
        <f t="shared" si="195"/>
        <v>0</v>
      </c>
      <c r="M53" s="62">
        <f t="shared" si="195"/>
        <v>0</v>
      </c>
      <c r="N53" s="62">
        <f t="shared" si="195"/>
        <v>0</v>
      </c>
      <c r="O53" s="62">
        <f t="shared" si="195"/>
        <v>0</v>
      </c>
      <c r="P53" s="62">
        <f t="shared" si="195"/>
        <v>0</v>
      </c>
      <c r="Q53" s="62">
        <f t="shared" si="195"/>
        <v>0</v>
      </c>
      <c r="R53" s="62">
        <f t="shared" si="195"/>
        <v>0</v>
      </c>
      <c r="S53" s="62">
        <f t="shared" si="195"/>
        <v>0</v>
      </c>
      <c r="T53" s="62">
        <f t="shared" si="195"/>
        <v>0</v>
      </c>
      <c r="U53" s="62">
        <f t="shared" si="195"/>
        <v>0</v>
      </c>
      <c r="V53" s="62">
        <f t="shared" si="195"/>
        <v>0</v>
      </c>
      <c r="W53" s="62">
        <f t="shared" si="195"/>
        <v>0.24617442110839258</v>
      </c>
      <c r="X53" s="62">
        <f t="shared" si="195"/>
        <v>0.47077783076155155</v>
      </c>
      <c r="Y53" s="62">
        <f t="shared" si="195"/>
        <v>0.5984754117183646</v>
      </c>
      <c r="Z53" s="62">
        <f t="shared" si="195"/>
        <v>0.36330175498692219</v>
      </c>
      <c r="AA53" s="62">
        <f t="shared" si="195"/>
        <v>0.46701240346368167</v>
      </c>
      <c r="AB53" s="62">
        <f t="shared" si="195"/>
        <v>0.11040200572558541</v>
      </c>
      <c r="AC53" s="62">
        <f t="shared" ref="AC53:AL53" si="217">IF(ISERROR(AC43/AC$33),0,AC43/AC$33)</f>
        <v>0.21510724988075744</v>
      </c>
      <c r="AD53" s="62">
        <f t="shared" si="217"/>
        <v>0.21403755038045358</v>
      </c>
      <c r="AE53" s="62">
        <f t="shared" si="217"/>
        <v>0.17254515967778405</v>
      </c>
      <c r="AF53" s="62">
        <f t="shared" si="217"/>
        <v>7.8644700382290936E-3</v>
      </c>
      <c r="AG53" s="62">
        <f t="shared" si="217"/>
        <v>1.275864207832606E-2</v>
      </c>
      <c r="AH53" s="62">
        <f t="shared" si="217"/>
        <v>0</v>
      </c>
      <c r="AI53" s="62">
        <f t="shared" si="217"/>
        <v>0</v>
      </c>
      <c r="AJ53" s="62">
        <f t="shared" si="217"/>
        <v>0</v>
      </c>
      <c r="AK53" s="62">
        <f t="shared" si="217"/>
        <v>0</v>
      </c>
      <c r="AL53" s="62">
        <f t="shared" si="217"/>
        <v>0</v>
      </c>
      <c r="AN53" s="62">
        <f t="shared" ref="AN53:AQ53" si="218">IF(ISERROR(AN43/AN$33),0,AN43/AN$33)</f>
        <v>0</v>
      </c>
      <c r="AO53" s="62">
        <f t="shared" si="218"/>
        <v>0</v>
      </c>
      <c r="AP53" s="62">
        <f t="shared" si="218"/>
        <v>0</v>
      </c>
      <c r="AQ53" s="62">
        <f t="shared" si="218"/>
        <v>0.48526403684398989</v>
      </c>
      <c r="AR53" s="45"/>
      <c r="AS53" s="62">
        <f t="shared" ref="AS53:AV53" si="219">IF(ISERROR(AS43/AS$33),0,AS43/AS$33)</f>
        <v>0.29546738326884808</v>
      </c>
      <c r="AT53" s="62">
        <f t="shared" si="219"/>
        <v>0.13080530927638218</v>
      </c>
      <c r="AU53" s="62">
        <f t="shared" si="219"/>
        <v>4.000903621550941E-3</v>
      </c>
      <c r="AV53" s="62">
        <f t="shared" si="219"/>
        <v>0</v>
      </c>
      <c r="AW53" s="45"/>
      <c r="AX53" s="62">
        <f t="shared" ref="AX53:AY53" si="220">IF(ISERROR(AX43/AX$33),0,AX43/AX$33)</f>
        <v>0.53827236027878123</v>
      </c>
      <c r="AY53" s="62">
        <f t="shared" si="220"/>
        <v>9.625320488779418E-2</v>
      </c>
    </row>
    <row r="55" spans="2:51" x14ac:dyDescent="0.25">
      <c r="B55" s="15" t="s">
        <v>111</v>
      </c>
      <c r="C55" s="16">
        <f>SUM(C58:C65)</f>
        <v>0</v>
      </c>
      <c r="D55" s="16">
        <f t="shared" ref="D55:Z55" si="221">SUM(D58:D65)</f>
        <v>0</v>
      </c>
      <c r="E55" s="16">
        <f t="shared" si="221"/>
        <v>0</v>
      </c>
      <c r="F55" s="16">
        <f t="shared" si="221"/>
        <v>0</v>
      </c>
      <c r="G55" s="16">
        <f t="shared" si="221"/>
        <v>0</v>
      </c>
      <c r="H55" s="16">
        <f t="shared" si="221"/>
        <v>0</v>
      </c>
      <c r="I55" s="16">
        <f t="shared" si="221"/>
        <v>0</v>
      </c>
      <c r="J55" s="16">
        <f t="shared" si="221"/>
        <v>0</v>
      </c>
      <c r="K55" s="16">
        <f t="shared" si="221"/>
        <v>0</v>
      </c>
      <c r="L55" s="16">
        <f t="shared" si="221"/>
        <v>0</v>
      </c>
      <c r="M55" s="16">
        <f t="shared" si="221"/>
        <v>0</v>
      </c>
      <c r="N55" s="16">
        <f t="shared" si="221"/>
        <v>0</v>
      </c>
      <c r="O55" s="16">
        <f t="shared" si="221"/>
        <v>0</v>
      </c>
      <c r="P55" s="16">
        <f t="shared" si="221"/>
        <v>0</v>
      </c>
      <c r="Q55" s="16">
        <f t="shared" si="221"/>
        <v>0</v>
      </c>
      <c r="R55" s="16">
        <f t="shared" si="221"/>
        <v>0</v>
      </c>
      <c r="S55" s="16">
        <f t="shared" si="221"/>
        <v>0</v>
      </c>
      <c r="T55" s="16">
        <f t="shared" si="221"/>
        <v>0</v>
      </c>
      <c r="U55" s="16">
        <f t="shared" si="221"/>
        <v>0</v>
      </c>
      <c r="V55" s="16">
        <f t="shared" si="221"/>
        <v>0</v>
      </c>
      <c r="W55" s="16">
        <f t="shared" si="221"/>
        <v>55581.143218671059</v>
      </c>
      <c r="X55" s="16">
        <f t="shared" si="221"/>
        <v>66475.697872200195</v>
      </c>
      <c r="Y55" s="16">
        <f t="shared" si="221"/>
        <v>61707.157713395456</v>
      </c>
      <c r="Z55" s="16">
        <f t="shared" si="221"/>
        <v>80045.791015399387</v>
      </c>
      <c r="AA55" s="16">
        <f t="shared" ref="AA55:AL55" si="222">SUM(AA58:AA65)</f>
        <v>70466.277868100515</v>
      </c>
      <c r="AB55" s="16">
        <f t="shared" si="222"/>
        <v>70997.883000000002</v>
      </c>
      <c r="AC55" s="16">
        <f t="shared" si="222"/>
        <v>86338.275648399998</v>
      </c>
      <c r="AD55" s="16">
        <f t="shared" si="222"/>
        <v>94995.423088100011</v>
      </c>
      <c r="AE55" s="16">
        <f t="shared" si="222"/>
        <v>109657.20585998672</v>
      </c>
      <c r="AF55" s="16">
        <f t="shared" si="222"/>
        <v>126697.65934</v>
      </c>
      <c r="AG55" s="16">
        <f t="shared" si="222"/>
        <v>158133.85399999999</v>
      </c>
      <c r="AH55" s="16">
        <f t="shared" si="222"/>
        <v>193434.66361000002</v>
      </c>
      <c r="AI55" s="16">
        <f t="shared" si="222"/>
        <v>199109.54729000002</v>
      </c>
      <c r="AJ55" s="16">
        <f t="shared" si="222"/>
        <v>209692.4394</v>
      </c>
      <c r="AK55" s="16">
        <f t="shared" si="222"/>
        <v>190725.62020999999</v>
      </c>
      <c r="AL55" s="16">
        <f t="shared" si="222"/>
        <v>0</v>
      </c>
      <c r="AN55" s="36">
        <f>SUM(O55:Q55)</f>
        <v>0</v>
      </c>
      <c r="AO55" s="36">
        <f>SUM(R55:T55)</f>
        <v>0</v>
      </c>
      <c r="AP55" s="36">
        <f>SUM(U55:V55)</f>
        <v>0</v>
      </c>
      <c r="AQ55" s="36">
        <f>SUM(X55:Z55)</f>
        <v>208228.64660099504</v>
      </c>
      <c r="AR55" s="79"/>
      <c r="AS55" s="36">
        <f>SUM(AA55:AC55)</f>
        <v>227802.43651650054</v>
      </c>
      <c r="AT55" s="36">
        <f>SUM(AD55:AF55)</f>
        <v>331350.28828808671</v>
      </c>
      <c r="AU55" s="36">
        <f>SUM(AG55:AI55)</f>
        <v>550678.0649</v>
      </c>
      <c r="AV55" s="36">
        <f>SUM(AJ55:AL55)</f>
        <v>400418.05961</v>
      </c>
      <c r="AW55" s="79"/>
      <c r="AX55" s="36">
        <f>SUM(AN55:AQ55)</f>
        <v>208228.64660099504</v>
      </c>
      <c r="AY55" s="36">
        <f>SUM(AS55:AV55)</f>
        <v>1510248.8493145872</v>
      </c>
    </row>
    <row r="56" spans="2:51" x14ac:dyDescent="0.25">
      <c r="B56" s="55" t="s">
        <v>15</v>
      </c>
      <c r="C56" s="12"/>
      <c r="D56" s="57">
        <f t="shared" ref="D56" si="223">IF(ISERROR(D55/C55-1),0,D55/C55-1)</f>
        <v>0</v>
      </c>
      <c r="E56" s="57">
        <f t="shared" ref="E56" si="224">IF(ISERROR(E55/D55-1),0,E55/D55-1)</f>
        <v>0</v>
      </c>
      <c r="F56" s="57">
        <f t="shared" ref="F56" si="225">IF(ISERROR(F55/E55-1),0,F55/E55-1)</f>
        <v>0</v>
      </c>
      <c r="G56" s="57">
        <f t="shared" ref="G56" si="226">IF(ISERROR(G55/F55-1),0,G55/F55-1)</f>
        <v>0</v>
      </c>
      <c r="H56" s="57">
        <f t="shared" ref="H56" si="227">IF(ISERROR(H55/G55-1),0,H55/G55-1)</f>
        <v>0</v>
      </c>
      <c r="I56" s="57">
        <f t="shared" ref="I56" si="228">IF(ISERROR(I55/H55-1),0,I55/H55-1)</f>
        <v>0</v>
      </c>
      <c r="J56" s="57">
        <f t="shared" ref="J56" si="229">IF(ISERROR(J55/I55-1),0,J55/I55-1)</f>
        <v>0</v>
      </c>
      <c r="K56" s="57">
        <f t="shared" ref="K56" si="230">IF(ISERROR(K55/J55-1),0,K55/J55-1)</f>
        <v>0</v>
      </c>
      <c r="L56" s="57">
        <f t="shared" ref="L56" si="231">IF(ISERROR(L55/K55-1),0,L55/K55-1)</f>
        <v>0</v>
      </c>
      <c r="M56" s="57">
        <f t="shared" ref="M56" si="232">IF(ISERROR(M55/L55-1),0,M55/L55-1)</f>
        <v>0</v>
      </c>
      <c r="N56" s="57">
        <f t="shared" ref="N56" si="233">IF(ISERROR(N55/M55-1),0,N55/M55-1)</f>
        <v>0</v>
      </c>
      <c r="O56" s="57">
        <f t="shared" ref="O56" si="234">IF(ISERROR(O55/N55-1),0,O55/N55-1)</f>
        <v>0</v>
      </c>
      <c r="P56" s="57">
        <f t="shared" ref="P56" si="235">IF(ISERROR(P55/O55-1),0,P55/O55-1)</f>
        <v>0</v>
      </c>
      <c r="Q56" s="57">
        <f t="shared" ref="Q56" si="236">IF(ISERROR(Q55/P55-1),0,Q55/P55-1)</f>
        <v>0</v>
      </c>
      <c r="R56" s="57">
        <f t="shared" ref="R56" si="237">IF(ISERROR(R55/Q55-1),0,R55/Q55-1)</f>
        <v>0</v>
      </c>
      <c r="S56" s="57">
        <f t="shared" ref="S56" si="238">IF(ISERROR(S55/R55-1),0,S55/R55-1)</f>
        <v>0</v>
      </c>
      <c r="T56" s="57">
        <f t="shared" ref="T56" si="239">IF(ISERROR(T55/S55-1),0,T55/S55-1)</f>
        <v>0</v>
      </c>
      <c r="U56" s="57">
        <f t="shared" ref="U56" si="240">IF(ISERROR(U55/T55-1),0,U55/T55-1)</f>
        <v>0</v>
      </c>
      <c r="V56" s="57">
        <f t="shared" ref="V56" si="241">IF(ISERROR(V55/U55-1),0,V55/U55-1)</f>
        <v>0</v>
      </c>
      <c r="W56" s="57">
        <f t="shared" ref="W56" si="242">IF(ISERROR(W55/V55-1),0,W55/V55-1)</f>
        <v>0</v>
      </c>
      <c r="X56" s="57">
        <f t="shared" ref="X56" si="243">IF(ISERROR(X55/W55-1),0,X55/W55-1)</f>
        <v>0.19601170509694366</v>
      </c>
      <c r="Y56" s="57">
        <f t="shared" ref="Y56" si="244">IF(ISERROR(Y55/X55-1),0,Y55/X55-1)</f>
        <v>-7.1733585527334776E-2</v>
      </c>
      <c r="Z56" s="57">
        <f t="shared" ref="Z56" si="245">IF(ISERROR(Z55/Y55-1),0,Z55/Y55-1)</f>
        <v>0.29718810558702757</v>
      </c>
      <c r="AA56" s="57">
        <f t="shared" ref="AA56" si="246">IF(ISERROR(AA55/Z55-1),0,AA55/Z55-1)</f>
        <v>-0.11967541360739309</v>
      </c>
      <c r="AB56" s="57">
        <f t="shared" ref="AB56" si="247">IF(ISERROR(AB55/AA55-1),0,AB55/AA55-1)</f>
        <v>7.5441068832180491E-3</v>
      </c>
      <c r="AC56" s="57">
        <f t="shared" ref="AC56" si="248">IF(ISERROR(AC55/AB55-1),0,AC55/AB55-1)</f>
        <v>0.21606831077484379</v>
      </c>
      <c r="AD56" s="57">
        <f t="shared" ref="AD56" si="249">IF(ISERROR(AD55/AC55-1),0,AD55/AC55-1)</f>
        <v>0.10027009891829408</v>
      </c>
      <c r="AE56" s="57">
        <f t="shared" ref="AE56" si="250">IF(ISERROR(AE55/AD55-1),0,AE55/AD55-1)</f>
        <v>0.15434199138509208</v>
      </c>
      <c r="AF56" s="57">
        <f t="shared" ref="AF56" si="251">IF(ISERROR(AF55/AE55-1),0,AF55/AE55-1)</f>
        <v>0.15539748023281752</v>
      </c>
      <c r="AG56" s="57">
        <f t="shared" ref="AG56" si="252">IF(ISERROR(AG55/AF55-1),0,AG55/AF55-1)</f>
        <v>0.24811977445959976</v>
      </c>
      <c r="AH56" s="57">
        <f t="shared" ref="AH56" si="253">IF(ISERROR(AH55/AG55-1),0,AH55/AG55-1)</f>
        <v>0.22323372710564571</v>
      </c>
      <c r="AI56" s="57">
        <f t="shared" ref="AI56" si="254">IF(ISERROR(AI55/AH55-1),0,AI55/AH55-1)</f>
        <v>2.9337470203590899E-2</v>
      </c>
      <c r="AJ56" s="57">
        <f t="shared" ref="AJ56" si="255">IF(ISERROR(AJ55/AI55-1),0,AJ55/AI55-1)</f>
        <v>5.3151103269730049E-2</v>
      </c>
      <c r="AK56" s="57">
        <f t="shared" ref="AK56" si="256">IF(ISERROR(AK55/AJ55-1),0,AK55/AJ55-1)</f>
        <v>-9.0450658327359879E-2</v>
      </c>
      <c r="AL56" s="57">
        <f t="shared" ref="AL56" si="257">IF(ISERROR(AL55/AK55-1),0,AL55/AK55-1)</f>
        <v>-1</v>
      </c>
    </row>
    <row r="57" spans="2:51" ht="15.75" thickBot="1" x14ac:dyDescent="0.3">
      <c r="B57" s="55"/>
      <c r="C57" s="12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  <row r="58" spans="2:51" ht="16.5" thickTop="1" thickBot="1" x14ac:dyDescent="0.3">
      <c r="B58" s="10" t="s">
        <v>112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8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58">
        <v>0</v>
      </c>
      <c r="AI58" s="58">
        <v>0</v>
      </c>
      <c r="AJ58" s="58">
        <v>0</v>
      </c>
      <c r="AK58" s="58">
        <v>0</v>
      </c>
      <c r="AL58" s="58">
        <v>0</v>
      </c>
      <c r="AN58" s="102">
        <f>SUM(O58:Q58)</f>
        <v>0</v>
      </c>
      <c r="AO58" s="102">
        <f>SUM(R58:T58)</f>
        <v>0</v>
      </c>
      <c r="AP58" s="102">
        <f>SUM(U58:W58)</f>
        <v>0</v>
      </c>
      <c r="AQ58" s="102">
        <f>SUM(X58:Z58)</f>
        <v>0</v>
      </c>
      <c r="AR58" s="103"/>
      <c r="AS58" s="102">
        <f>SUM(AA58:AC58)</f>
        <v>0</v>
      </c>
      <c r="AT58" s="102">
        <f>SUM(AD58:AF58)</f>
        <v>0</v>
      </c>
      <c r="AU58" s="102">
        <f>SUM(AG58:AI58)</f>
        <v>0</v>
      </c>
      <c r="AV58" s="102">
        <f>SUM(AJ58:AL58)</f>
        <v>0</v>
      </c>
      <c r="AW58" s="101"/>
      <c r="AX58" s="100">
        <f>SUM(AN58:AQ58)</f>
        <v>0</v>
      </c>
      <c r="AY58" s="100">
        <f>SUM(AS58:AV58)</f>
        <v>0</v>
      </c>
    </row>
    <row r="59" spans="2:51" ht="16.5" thickTop="1" thickBot="1" x14ac:dyDescent="0.3">
      <c r="B59" s="10" t="s">
        <v>113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34683.015979814889</v>
      </c>
      <c r="X59" s="58">
        <v>37214.267494499771</v>
      </c>
      <c r="Y59" s="58">
        <v>34679.436748799752</v>
      </c>
      <c r="Z59" s="58">
        <v>47174.011623499398</v>
      </c>
      <c r="AA59" s="58">
        <v>39392.980782599589</v>
      </c>
      <c r="AB59" s="58">
        <v>40369.64</v>
      </c>
      <c r="AC59" s="58">
        <v>49930.036064300002</v>
      </c>
      <c r="AD59" s="58">
        <v>56662.595767600011</v>
      </c>
      <c r="AE59" s="58">
        <v>67801.650303999995</v>
      </c>
      <c r="AF59" s="58">
        <v>80302.252999999997</v>
      </c>
      <c r="AG59" s="58">
        <v>101692.99099999999</v>
      </c>
      <c r="AH59" s="58">
        <v>111328.95299999999</v>
      </c>
      <c r="AI59" s="58">
        <v>119480.38400000001</v>
      </c>
      <c r="AJ59" s="58">
        <v>120592.75001</v>
      </c>
      <c r="AK59" s="58">
        <v>95858.687999999995</v>
      </c>
      <c r="AL59" s="58">
        <v>0</v>
      </c>
      <c r="AN59" s="102">
        <f t="shared" ref="AN59:AN65" si="258">SUM(O59:Q59)</f>
        <v>0</v>
      </c>
      <c r="AO59" s="102">
        <f t="shared" ref="AO59:AO65" si="259">SUM(R59:T59)</f>
        <v>0</v>
      </c>
      <c r="AP59" s="102">
        <f t="shared" ref="AP59:AP65" si="260">SUM(U59:W59)</f>
        <v>34683.015979814889</v>
      </c>
      <c r="AQ59" s="102">
        <f t="shared" ref="AQ59:AQ65" si="261">SUM(X59:Z59)</f>
        <v>119067.71586679891</v>
      </c>
      <c r="AR59" s="103"/>
      <c r="AS59" s="102">
        <f t="shared" ref="AS59:AS65" si="262">SUM(AA59:AC59)</f>
        <v>129692.65684689958</v>
      </c>
      <c r="AT59" s="102">
        <f t="shared" ref="AT59:AT65" si="263">SUM(AD59:AF59)</f>
        <v>204766.4990716</v>
      </c>
      <c r="AU59" s="102">
        <f t="shared" ref="AU59:AU65" si="264">SUM(AG59:AI59)</f>
        <v>332502.32799999998</v>
      </c>
      <c r="AV59" s="102">
        <f t="shared" ref="AV59:AV65" si="265">SUM(AJ59:AL59)</f>
        <v>216451.43800999998</v>
      </c>
      <c r="AW59" s="101"/>
      <c r="AX59" s="100">
        <f t="shared" ref="AX59:AX65" si="266">SUM(AN59:AQ59)</f>
        <v>153750.73184661381</v>
      </c>
      <c r="AY59" s="100">
        <f t="shared" ref="AY59:AY65" si="267">SUM(AS59:AV59)</f>
        <v>883412.92192849959</v>
      </c>
    </row>
    <row r="60" spans="2:51" ht="16.5" thickTop="1" thickBot="1" x14ac:dyDescent="0.3">
      <c r="B60" s="11" t="s">
        <v>114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661.87132043733629</v>
      </c>
      <c r="X60" s="58">
        <v>588.89970619999986</v>
      </c>
      <c r="Y60" s="58">
        <v>593.41191209999806</v>
      </c>
      <c r="Z60" s="58">
        <v>861.28900099998896</v>
      </c>
      <c r="AA60" s="58">
        <v>693.21451649999403</v>
      </c>
      <c r="AB60" s="58">
        <v>733.98</v>
      </c>
      <c r="AC60" s="58">
        <v>965.78458409999973</v>
      </c>
      <c r="AD60" s="58">
        <v>437.14154429999991</v>
      </c>
      <c r="AE60" s="58">
        <v>0</v>
      </c>
      <c r="AF60" s="58">
        <v>18.157</v>
      </c>
      <c r="AG60" s="58">
        <v>504.93799999999999</v>
      </c>
      <c r="AH60" s="58">
        <v>0</v>
      </c>
      <c r="AI60" s="58">
        <v>0</v>
      </c>
      <c r="AJ60" s="58">
        <v>4903.05699</v>
      </c>
      <c r="AK60" s="58">
        <v>5043.2</v>
      </c>
      <c r="AL60" s="58">
        <v>0</v>
      </c>
      <c r="AN60" s="102">
        <f t="shared" si="258"/>
        <v>0</v>
      </c>
      <c r="AO60" s="102">
        <f t="shared" si="259"/>
        <v>0</v>
      </c>
      <c r="AP60" s="102">
        <f t="shared" si="260"/>
        <v>661.87132043733629</v>
      </c>
      <c r="AQ60" s="102">
        <f t="shared" si="261"/>
        <v>2043.6006192999869</v>
      </c>
      <c r="AR60" s="103"/>
      <c r="AS60" s="102">
        <f t="shared" si="262"/>
        <v>2392.9791005999937</v>
      </c>
      <c r="AT60" s="102">
        <f t="shared" si="263"/>
        <v>455.29854429999989</v>
      </c>
      <c r="AU60" s="102">
        <f t="shared" si="264"/>
        <v>504.93799999999999</v>
      </c>
      <c r="AV60" s="102">
        <f t="shared" si="265"/>
        <v>9946.2569899999999</v>
      </c>
      <c r="AW60" s="101"/>
      <c r="AX60" s="100">
        <f t="shared" si="266"/>
        <v>2705.4719397373233</v>
      </c>
      <c r="AY60" s="100">
        <f t="shared" si="267"/>
        <v>13299.472634899994</v>
      </c>
    </row>
    <row r="61" spans="2:51" ht="16.5" thickTop="1" thickBot="1" x14ac:dyDescent="0.3">
      <c r="B61" s="18" t="s">
        <v>115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58">
        <v>0</v>
      </c>
      <c r="AI61" s="58">
        <v>0</v>
      </c>
      <c r="AJ61" s="58">
        <v>0</v>
      </c>
      <c r="AK61" s="58">
        <v>0</v>
      </c>
      <c r="AL61" s="58">
        <v>0</v>
      </c>
      <c r="AN61" s="102">
        <f t="shared" si="258"/>
        <v>0</v>
      </c>
      <c r="AO61" s="102">
        <f t="shared" si="259"/>
        <v>0</v>
      </c>
      <c r="AP61" s="102">
        <f t="shared" si="260"/>
        <v>0</v>
      </c>
      <c r="AQ61" s="102">
        <f t="shared" si="261"/>
        <v>0</v>
      </c>
      <c r="AR61" s="103"/>
      <c r="AS61" s="102">
        <f t="shared" si="262"/>
        <v>0</v>
      </c>
      <c r="AT61" s="102">
        <f t="shared" si="263"/>
        <v>0</v>
      </c>
      <c r="AU61" s="102">
        <f t="shared" si="264"/>
        <v>0</v>
      </c>
      <c r="AV61" s="102">
        <f t="shared" si="265"/>
        <v>0</v>
      </c>
      <c r="AW61" s="101"/>
      <c r="AX61" s="100">
        <f t="shared" si="266"/>
        <v>0</v>
      </c>
      <c r="AY61" s="100">
        <f t="shared" si="267"/>
        <v>0</v>
      </c>
    </row>
    <row r="62" spans="2:51" ht="16.5" thickTop="1" thickBot="1" x14ac:dyDescent="0.3">
      <c r="B62" s="18" t="s">
        <v>116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0</v>
      </c>
      <c r="W62" s="58">
        <v>4792.0240000000003</v>
      </c>
      <c r="X62" s="58">
        <v>5106.7790000000005</v>
      </c>
      <c r="Y62" s="58">
        <v>4570.0272118957118</v>
      </c>
      <c r="Z62" s="58">
        <v>5900.1360000000004</v>
      </c>
      <c r="AA62" s="58">
        <v>5359.4030000000002</v>
      </c>
      <c r="AB62" s="58">
        <v>5324.0209999999997</v>
      </c>
      <c r="AC62" s="58">
        <v>5890.3419999999996</v>
      </c>
      <c r="AD62" s="58">
        <v>6263.5450000000001</v>
      </c>
      <c r="AE62" s="58">
        <v>6465.0346021867099</v>
      </c>
      <c r="AF62" s="58">
        <v>7669.18</v>
      </c>
      <c r="AG62" s="58">
        <v>8971.2939999999999</v>
      </c>
      <c r="AH62" s="58">
        <v>32270.63277</v>
      </c>
      <c r="AI62" s="58">
        <v>28893.489720000001</v>
      </c>
      <c r="AJ62" s="58">
        <v>29285.984209999999</v>
      </c>
      <c r="AK62" s="58">
        <v>33867.730210000002</v>
      </c>
      <c r="AL62" s="58">
        <v>0</v>
      </c>
      <c r="AN62" s="102">
        <f t="shared" si="258"/>
        <v>0</v>
      </c>
      <c r="AO62" s="102">
        <f t="shared" si="259"/>
        <v>0</v>
      </c>
      <c r="AP62" s="102">
        <f t="shared" si="260"/>
        <v>4792.0240000000003</v>
      </c>
      <c r="AQ62" s="102">
        <f t="shared" si="261"/>
        <v>15576.942211895714</v>
      </c>
      <c r="AR62" s="103"/>
      <c r="AS62" s="102">
        <f t="shared" si="262"/>
        <v>16573.766</v>
      </c>
      <c r="AT62" s="102">
        <f t="shared" si="263"/>
        <v>20397.75960218671</v>
      </c>
      <c r="AU62" s="102">
        <f t="shared" si="264"/>
        <v>70135.416490000003</v>
      </c>
      <c r="AV62" s="102">
        <f t="shared" si="265"/>
        <v>63153.714420000004</v>
      </c>
      <c r="AW62" s="101"/>
      <c r="AX62" s="100">
        <f t="shared" si="266"/>
        <v>20368.966211895713</v>
      </c>
      <c r="AY62" s="100">
        <f t="shared" si="267"/>
        <v>170260.65651218672</v>
      </c>
    </row>
    <row r="63" spans="2:51" ht="16.5" thickTop="1" thickBot="1" x14ac:dyDescent="0.3">
      <c r="B63" s="18" t="s">
        <v>117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14164.459000000001</v>
      </c>
      <c r="X63" s="58">
        <v>21782.951008800428</v>
      </c>
      <c r="Y63" s="58">
        <v>20955.535</v>
      </c>
      <c r="Z63" s="58">
        <v>25712.456999999999</v>
      </c>
      <c r="AA63" s="58">
        <v>24711.764516000923</v>
      </c>
      <c r="AB63" s="58">
        <v>24395.725999999999</v>
      </c>
      <c r="AC63" s="58">
        <v>29255.562999999998</v>
      </c>
      <c r="AD63" s="58">
        <v>31312.965</v>
      </c>
      <c r="AE63" s="58">
        <v>35113.944000000003</v>
      </c>
      <c r="AF63" s="58">
        <v>38661.812340000004</v>
      </c>
      <c r="AG63" s="58">
        <v>46766.987999999998</v>
      </c>
      <c r="AH63" s="58">
        <v>49835.077840000005</v>
      </c>
      <c r="AI63" s="58">
        <v>50735.673569999999</v>
      </c>
      <c r="AJ63" s="58">
        <v>54910.64819</v>
      </c>
      <c r="AK63" s="58">
        <v>55956.002</v>
      </c>
      <c r="AL63" s="58">
        <v>0</v>
      </c>
      <c r="AN63" s="102">
        <f t="shared" si="258"/>
        <v>0</v>
      </c>
      <c r="AO63" s="102">
        <f t="shared" si="259"/>
        <v>0</v>
      </c>
      <c r="AP63" s="102">
        <f t="shared" si="260"/>
        <v>14164.459000000001</v>
      </c>
      <c r="AQ63" s="102">
        <f t="shared" si="261"/>
        <v>68450.94300880043</v>
      </c>
      <c r="AR63" s="103"/>
      <c r="AS63" s="102">
        <f t="shared" si="262"/>
        <v>78363.053516000917</v>
      </c>
      <c r="AT63" s="102">
        <f t="shared" si="263"/>
        <v>105088.72134</v>
      </c>
      <c r="AU63" s="102">
        <f t="shared" si="264"/>
        <v>147337.73940999998</v>
      </c>
      <c r="AV63" s="102">
        <f t="shared" si="265"/>
        <v>110866.65019</v>
      </c>
      <c r="AW63" s="101"/>
      <c r="AX63" s="100">
        <f t="shared" si="266"/>
        <v>82615.402008800433</v>
      </c>
      <c r="AY63" s="100">
        <f t="shared" si="267"/>
        <v>441656.1644560009</v>
      </c>
    </row>
    <row r="64" spans="2:51" ht="16.5" thickTop="1" thickBot="1" x14ac:dyDescent="0.3">
      <c r="B64" s="18" t="s">
        <v>119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58">
        <v>0</v>
      </c>
      <c r="AI64" s="58">
        <v>0</v>
      </c>
      <c r="AJ64" s="58">
        <v>0</v>
      </c>
      <c r="AK64" s="58">
        <v>0</v>
      </c>
      <c r="AL64" s="58">
        <v>0</v>
      </c>
      <c r="AN64" s="102">
        <f t="shared" si="258"/>
        <v>0</v>
      </c>
      <c r="AO64" s="102">
        <f t="shared" si="259"/>
        <v>0</v>
      </c>
      <c r="AP64" s="102">
        <f t="shared" si="260"/>
        <v>0</v>
      </c>
      <c r="AQ64" s="102">
        <f t="shared" si="261"/>
        <v>0</v>
      </c>
      <c r="AR64" s="103"/>
      <c r="AS64" s="102">
        <f t="shared" si="262"/>
        <v>0</v>
      </c>
      <c r="AT64" s="102">
        <f t="shared" si="263"/>
        <v>0</v>
      </c>
      <c r="AU64" s="102">
        <f t="shared" si="264"/>
        <v>0</v>
      </c>
      <c r="AV64" s="102">
        <f t="shared" si="265"/>
        <v>0</v>
      </c>
      <c r="AW64" s="101"/>
      <c r="AX64" s="100">
        <f t="shared" si="266"/>
        <v>0</v>
      </c>
      <c r="AY64" s="100">
        <f t="shared" si="267"/>
        <v>0</v>
      </c>
    </row>
    <row r="65" spans="2:53" ht="16.5" thickTop="1" thickBot="1" x14ac:dyDescent="0.3">
      <c r="B65" s="18" t="s">
        <v>118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1279.7729184188393</v>
      </c>
      <c r="X65" s="58">
        <v>1782.8006626999997</v>
      </c>
      <c r="Y65" s="58">
        <v>908.74684059999981</v>
      </c>
      <c r="Z65" s="58">
        <v>397.8973909</v>
      </c>
      <c r="AA65" s="58">
        <v>308.91505299999994</v>
      </c>
      <c r="AB65" s="58">
        <v>174.51599999999999</v>
      </c>
      <c r="AC65" s="58">
        <v>296.55</v>
      </c>
      <c r="AD65" s="58">
        <v>319.17577619999997</v>
      </c>
      <c r="AE65" s="58">
        <v>276.57695380000001</v>
      </c>
      <c r="AF65" s="58">
        <v>46.256999999999998</v>
      </c>
      <c r="AG65" s="58">
        <v>197.643</v>
      </c>
      <c r="AH65" s="58">
        <v>0</v>
      </c>
      <c r="AI65" s="58">
        <v>0</v>
      </c>
      <c r="AJ65" s="58">
        <v>0</v>
      </c>
      <c r="AK65" s="58">
        <v>0</v>
      </c>
      <c r="AL65" s="58">
        <v>0</v>
      </c>
      <c r="AN65" s="102">
        <f t="shared" si="258"/>
        <v>0</v>
      </c>
      <c r="AO65" s="102">
        <f t="shared" si="259"/>
        <v>0</v>
      </c>
      <c r="AP65" s="102">
        <f t="shared" si="260"/>
        <v>1279.7729184188393</v>
      </c>
      <c r="AQ65" s="102">
        <f t="shared" si="261"/>
        <v>3089.4448941999995</v>
      </c>
      <c r="AR65" s="103"/>
      <c r="AS65" s="102">
        <f t="shared" si="262"/>
        <v>779.98105299999997</v>
      </c>
      <c r="AT65" s="102">
        <f t="shared" si="263"/>
        <v>642.00972999999988</v>
      </c>
      <c r="AU65" s="102">
        <f t="shared" si="264"/>
        <v>197.643</v>
      </c>
      <c r="AV65" s="102">
        <f t="shared" si="265"/>
        <v>0</v>
      </c>
      <c r="AW65" s="101"/>
      <c r="AX65" s="100">
        <f t="shared" si="266"/>
        <v>4369.2178126188392</v>
      </c>
      <c r="AY65" s="100">
        <f t="shared" si="267"/>
        <v>1619.6337829999998</v>
      </c>
    </row>
    <row r="66" spans="2:53" ht="15.75" thickTop="1" x14ac:dyDescent="0.25"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</row>
    <row r="67" spans="2:53" x14ac:dyDescent="0.25">
      <c r="B67" s="61" t="s">
        <v>17</v>
      </c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</row>
    <row r="68" spans="2:53" x14ac:dyDescent="0.25">
      <c r="B68" s="10" t="s">
        <v>18</v>
      </c>
      <c r="C68" s="62">
        <f>IF(ISERROR(C58/C$55),0,C58/C$55)</f>
        <v>0</v>
      </c>
      <c r="D68" s="62">
        <f t="shared" ref="D68:AL75" si="268">IF(ISERROR(D58/D$55),0,D58/D$55)</f>
        <v>0</v>
      </c>
      <c r="E68" s="62">
        <f t="shared" si="268"/>
        <v>0</v>
      </c>
      <c r="F68" s="62">
        <f t="shared" si="268"/>
        <v>0</v>
      </c>
      <c r="G68" s="62">
        <f t="shared" si="268"/>
        <v>0</v>
      </c>
      <c r="H68" s="62">
        <f t="shared" si="268"/>
        <v>0</v>
      </c>
      <c r="I68" s="62">
        <f t="shared" si="268"/>
        <v>0</v>
      </c>
      <c r="J68" s="62">
        <f t="shared" si="268"/>
        <v>0</v>
      </c>
      <c r="K68" s="62">
        <f t="shared" si="268"/>
        <v>0</v>
      </c>
      <c r="L68" s="62">
        <f t="shared" si="268"/>
        <v>0</v>
      </c>
      <c r="M68" s="62">
        <f t="shared" si="268"/>
        <v>0</v>
      </c>
      <c r="N68" s="62">
        <f t="shared" si="268"/>
        <v>0</v>
      </c>
      <c r="O68" s="62">
        <f t="shared" si="268"/>
        <v>0</v>
      </c>
      <c r="P68" s="62">
        <f t="shared" si="268"/>
        <v>0</v>
      </c>
      <c r="Q68" s="62">
        <f t="shared" si="268"/>
        <v>0</v>
      </c>
      <c r="R68" s="62">
        <f t="shared" si="268"/>
        <v>0</v>
      </c>
      <c r="S68" s="62">
        <f t="shared" si="268"/>
        <v>0</v>
      </c>
      <c r="T68" s="62">
        <f t="shared" si="268"/>
        <v>0</v>
      </c>
      <c r="U68" s="62">
        <f t="shared" si="268"/>
        <v>0</v>
      </c>
      <c r="V68" s="62">
        <f t="shared" si="268"/>
        <v>0</v>
      </c>
      <c r="W68" s="62">
        <f t="shared" si="268"/>
        <v>0</v>
      </c>
      <c r="X68" s="62">
        <f t="shared" si="268"/>
        <v>0</v>
      </c>
      <c r="Y68" s="62">
        <f t="shared" si="268"/>
        <v>0</v>
      </c>
      <c r="Z68" s="62">
        <f t="shared" si="268"/>
        <v>0</v>
      </c>
      <c r="AA68" s="62">
        <f t="shared" si="268"/>
        <v>0</v>
      </c>
      <c r="AB68" s="62">
        <f t="shared" si="268"/>
        <v>0</v>
      </c>
      <c r="AC68" s="62">
        <f t="shared" si="268"/>
        <v>0</v>
      </c>
      <c r="AD68" s="62">
        <f t="shared" si="268"/>
        <v>0</v>
      </c>
      <c r="AE68" s="62">
        <f t="shared" si="268"/>
        <v>0</v>
      </c>
      <c r="AF68" s="62">
        <f t="shared" si="268"/>
        <v>0</v>
      </c>
      <c r="AG68" s="62">
        <f t="shared" si="268"/>
        <v>0</v>
      </c>
      <c r="AH68" s="62">
        <f t="shared" si="268"/>
        <v>0</v>
      </c>
      <c r="AI68" s="62">
        <f t="shared" si="268"/>
        <v>0</v>
      </c>
      <c r="AJ68" s="62">
        <f t="shared" si="268"/>
        <v>0</v>
      </c>
      <c r="AK68" s="62">
        <f t="shared" si="268"/>
        <v>0</v>
      </c>
      <c r="AL68" s="62">
        <f t="shared" si="268"/>
        <v>0</v>
      </c>
      <c r="AN68" s="62">
        <f>IF(ISERROR(AN58/AN$55),0,AN58/AN$55)</f>
        <v>0</v>
      </c>
      <c r="AO68" s="62">
        <f t="shared" ref="AO68:AQ68" si="269">IF(ISERROR(AO58/AO$55),0,AO58/AO$55)</f>
        <v>0</v>
      </c>
      <c r="AP68" s="62">
        <f t="shared" si="269"/>
        <v>0</v>
      </c>
      <c r="AQ68" s="62">
        <f t="shared" si="269"/>
        <v>0</v>
      </c>
      <c r="AR68" s="45"/>
      <c r="AS68" s="62">
        <f>IF(ISERROR(AS58/AS$55),0,AS58/AS$55)</f>
        <v>0</v>
      </c>
      <c r="AT68" s="62">
        <f t="shared" ref="AT68:AV68" si="270">IF(ISERROR(AT58/AT$55),0,AT58/AT$55)</f>
        <v>0</v>
      </c>
      <c r="AU68" s="62">
        <f t="shared" si="270"/>
        <v>0</v>
      </c>
      <c r="AV68" s="62">
        <f t="shared" si="270"/>
        <v>0</v>
      </c>
      <c r="AW68" s="45"/>
      <c r="AX68" s="62">
        <f>IF(ISERROR(AX58/AX$55),0,AX58/AX$55)</f>
        <v>0</v>
      </c>
      <c r="AY68" s="62">
        <f t="shared" ref="AY68" si="271">IF(ISERROR(AY58/AY$55),0,AY58/AY$55)</f>
        <v>0</v>
      </c>
      <c r="AZ68" s="62"/>
      <c r="BA68" s="62"/>
    </row>
    <row r="69" spans="2:53" x14ac:dyDescent="0.25">
      <c r="B69" s="10" t="s">
        <v>19</v>
      </c>
      <c r="C69" s="62">
        <f t="shared" ref="C69:R75" si="272">IF(ISERROR(C59/C$55),0,C59/C$55)</f>
        <v>0</v>
      </c>
      <c r="D69" s="62">
        <f t="shared" si="272"/>
        <v>0</v>
      </c>
      <c r="E69" s="62">
        <f t="shared" si="272"/>
        <v>0</v>
      </c>
      <c r="F69" s="62">
        <f t="shared" si="272"/>
        <v>0</v>
      </c>
      <c r="G69" s="62">
        <f t="shared" si="272"/>
        <v>0</v>
      </c>
      <c r="H69" s="62">
        <f t="shared" si="272"/>
        <v>0</v>
      </c>
      <c r="I69" s="62">
        <f t="shared" si="272"/>
        <v>0</v>
      </c>
      <c r="J69" s="62">
        <f t="shared" si="272"/>
        <v>0</v>
      </c>
      <c r="K69" s="62">
        <f t="shared" si="272"/>
        <v>0</v>
      </c>
      <c r="L69" s="62">
        <f t="shared" si="272"/>
        <v>0</v>
      </c>
      <c r="M69" s="62">
        <f t="shared" si="272"/>
        <v>0</v>
      </c>
      <c r="N69" s="62">
        <f t="shared" si="272"/>
        <v>0</v>
      </c>
      <c r="O69" s="62">
        <f t="shared" si="272"/>
        <v>0</v>
      </c>
      <c r="P69" s="62">
        <f t="shared" si="272"/>
        <v>0</v>
      </c>
      <c r="Q69" s="62">
        <f t="shared" si="272"/>
        <v>0</v>
      </c>
      <c r="R69" s="62">
        <f t="shared" si="272"/>
        <v>0</v>
      </c>
      <c r="S69" s="62">
        <f t="shared" si="268"/>
        <v>0</v>
      </c>
      <c r="T69" s="62">
        <f t="shared" si="268"/>
        <v>0</v>
      </c>
      <c r="U69" s="62">
        <f t="shared" si="268"/>
        <v>0</v>
      </c>
      <c r="V69" s="62">
        <f t="shared" si="268"/>
        <v>0</v>
      </c>
      <c r="W69" s="62">
        <f t="shared" si="268"/>
        <v>0.62400688383401259</v>
      </c>
      <c r="X69" s="62">
        <f t="shared" si="268"/>
        <v>0.55981762788025713</v>
      </c>
      <c r="Y69" s="62">
        <f t="shared" si="268"/>
        <v>0.56200022872340949</v>
      </c>
      <c r="Z69" s="62">
        <f t="shared" si="268"/>
        <v>0.58933781558138343</v>
      </c>
      <c r="AA69" s="62">
        <f t="shared" si="268"/>
        <v>0.55903308610021607</v>
      </c>
      <c r="AB69" s="62">
        <f t="shared" si="268"/>
        <v>0.56860343286573767</v>
      </c>
      <c r="AC69" s="62">
        <f t="shared" si="268"/>
        <v>0.57830707978964946</v>
      </c>
      <c r="AD69" s="62">
        <f t="shared" si="268"/>
        <v>0.59647711358736066</v>
      </c>
      <c r="AE69" s="62">
        <f t="shared" si="268"/>
        <v>0.61830547087412546</v>
      </c>
      <c r="AF69" s="62">
        <f t="shared" si="268"/>
        <v>0.63381007524775634</v>
      </c>
      <c r="AG69" s="62">
        <f t="shared" si="268"/>
        <v>0.64308172113480522</v>
      </c>
      <c r="AH69" s="62">
        <f t="shared" si="268"/>
        <v>0.57553775999765844</v>
      </c>
      <c r="AI69" s="62">
        <f t="shared" si="268"/>
        <v>0.60007360584261005</v>
      </c>
      <c r="AJ69" s="62">
        <f t="shared" si="268"/>
        <v>0.57509345761371311</v>
      </c>
      <c r="AK69" s="62">
        <f t="shared" si="268"/>
        <v>0.50259995429273741</v>
      </c>
      <c r="AL69" s="62">
        <f t="shared" si="268"/>
        <v>0</v>
      </c>
      <c r="AN69" s="62">
        <f t="shared" ref="AN69:AQ69" si="273">IF(ISERROR(AN59/AN$55),0,AN59/AN$55)</f>
        <v>0</v>
      </c>
      <c r="AO69" s="62">
        <f t="shared" si="273"/>
        <v>0</v>
      </c>
      <c r="AP69" s="62">
        <f t="shared" si="273"/>
        <v>0</v>
      </c>
      <c r="AQ69" s="62">
        <f t="shared" si="273"/>
        <v>0.57181236976944327</v>
      </c>
      <c r="AR69" s="45"/>
      <c r="AS69" s="62">
        <f t="shared" ref="AS69:AV69" si="274">IF(ISERROR(AS59/AS$55),0,AS59/AS$55)</f>
        <v>0.56932076245596031</v>
      </c>
      <c r="AT69" s="62">
        <f t="shared" si="274"/>
        <v>0.61797591947036234</v>
      </c>
      <c r="AU69" s="62">
        <f t="shared" si="274"/>
        <v>0.60380528877681106</v>
      </c>
      <c r="AV69" s="62">
        <f t="shared" si="274"/>
        <v>0.54056362547888026</v>
      </c>
      <c r="AW69" s="45"/>
      <c r="AX69" s="62">
        <f t="shared" ref="AX69:AY69" si="275">IF(ISERROR(AX59/AX$55),0,AX59/AX$55)</f>
        <v>0.73837454335103525</v>
      </c>
      <c r="AY69" s="62">
        <f t="shared" si="275"/>
        <v>0.58494527066147317</v>
      </c>
    </row>
    <row r="70" spans="2:53" x14ac:dyDescent="0.25">
      <c r="B70" s="11" t="s">
        <v>20</v>
      </c>
      <c r="C70" s="62">
        <f t="shared" si="272"/>
        <v>0</v>
      </c>
      <c r="D70" s="62">
        <f t="shared" si="268"/>
        <v>0</v>
      </c>
      <c r="E70" s="62">
        <f t="shared" si="268"/>
        <v>0</v>
      </c>
      <c r="F70" s="62">
        <f t="shared" si="268"/>
        <v>0</v>
      </c>
      <c r="G70" s="62">
        <f t="shared" si="268"/>
        <v>0</v>
      </c>
      <c r="H70" s="62">
        <f t="shared" si="268"/>
        <v>0</v>
      </c>
      <c r="I70" s="62">
        <f t="shared" si="268"/>
        <v>0</v>
      </c>
      <c r="J70" s="62">
        <f t="shared" si="268"/>
        <v>0</v>
      </c>
      <c r="K70" s="62">
        <f t="shared" si="268"/>
        <v>0</v>
      </c>
      <c r="L70" s="62">
        <f t="shared" si="268"/>
        <v>0</v>
      </c>
      <c r="M70" s="62">
        <f t="shared" si="268"/>
        <v>0</v>
      </c>
      <c r="N70" s="62">
        <f t="shared" si="268"/>
        <v>0</v>
      </c>
      <c r="O70" s="62">
        <f t="shared" si="268"/>
        <v>0</v>
      </c>
      <c r="P70" s="62">
        <f t="shared" si="268"/>
        <v>0</v>
      </c>
      <c r="Q70" s="62">
        <f t="shared" si="268"/>
        <v>0</v>
      </c>
      <c r="R70" s="62">
        <f t="shared" si="268"/>
        <v>0</v>
      </c>
      <c r="S70" s="62">
        <f t="shared" si="268"/>
        <v>0</v>
      </c>
      <c r="T70" s="62">
        <f t="shared" si="268"/>
        <v>0</v>
      </c>
      <c r="U70" s="62">
        <f t="shared" si="268"/>
        <v>0</v>
      </c>
      <c r="V70" s="62">
        <f t="shared" si="268"/>
        <v>0</v>
      </c>
      <c r="W70" s="62">
        <f t="shared" si="268"/>
        <v>1.1908199114101662E-2</v>
      </c>
      <c r="X70" s="62">
        <f t="shared" si="268"/>
        <v>8.8588721149217859E-3</v>
      </c>
      <c r="Y70" s="62">
        <f t="shared" si="268"/>
        <v>9.6165815132201356E-3</v>
      </c>
      <c r="Z70" s="62">
        <f t="shared" si="268"/>
        <v>1.0759953647460267E-2</v>
      </c>
      <c r="AA70" s="62">
        <f t="shared" si="268"/>
        <v>9.8375355911030221E-3</v>
      </c>
      <c r="AB70" s="62">
        <f t="shared" si="268"/>
        <v>1.0338054727631808E-2</v>
      </c>
      <c r="AC70" s="62">
        <f t="shared" si="268"/>
        <v>1.1186053657511255E-2</v>
      </c>
      <c r="AD70" s="62">
        <f t="shared" si="268"/>
        <v>4.6017116413554901E-3</v>
      </c>
      <c r="AE70" s="62">
        <f t="shared" si="268"/>
        <v>0</v>
      </c>
      <c r="AF70" s="62">
        <f t="shared" si="268"/>
        <v>1.4330967197487613E-4</v>
      </c>
      <c r="AG70" s="62">
        <f t="shared" si="268"/>
        <v>3.193105000779909E-3</v>
      </c>
      <c r="AH70" s="62">
        <f t="shared" si="268"/>
        <v>0</v>
      </c>
      <c r="AI70" s="62">
        <f t="shared" si="268"/>
        <v>0</v>
      </c>
      <c r="AJ70" s="62">
        <f t="shared" si="268"/>
        <v>2.3382135302680827E-2</v>
      </c>
      <c r="AK70" s="62">
        <f t="shared" si="268"/>
        <v>2.644217381202978E-2</v>
      </c>
      <c r="AL70" s="62">
        <f t="shared" si="268"/>
        <v>0</v>
      </c>
      <c r="AN70" s="62">
        <f t="shared" ref="AN70:AQ70" si="276">IF(ISERROR(AN60/AN$55),0,AN60/AN$55)</f>
        <v>0</v>
      </c>
      <c r="AO70" s="62">
        <f t="shared" si="276"/>
        <v>0</v>
      </c>
      <c r="AP70" s="62">
        <f t="shared" si="276"/>
        <v>0</v>
      </c>
      <c r="AQ70" s="62">
        <f t="shared" si="276"/>
        <v>9.8142145793028521E-3</v>
      </c>
      <c r="AR70" s="45"/>
      <c r="AS70" s="62">
        <f t="shared" ref="AS70:AV70" si="277">IF(ISERROR(AS60/AS$55),0,AS60/AS$55)</f>
        <v>1.050462469670144E-2</v>
      </c>
      <c r="AT70" s="62">
        <f t="shared" si="277"/>
        <v>1.3740701619796042E-3</v>
      </c>
      <c r="AU70" s="62">
        <f t="shared" si="277"/>
        <v>9.1693864743222313E-4</v>
      </c>
      <c r="AV70" s="62">
        <f t="shared" si="277"/>
        <v>2.4839681306301407E-2</v>
      </c>
      <c r="AW70" s="45"/>
      <c r="AX70" s="62">
        <f t="shared" ref="AX70:AY70" si="278">IF(ISERROR(AX60/AX$55),0,AX60/AX$55)</f>
        <v>1.2992794141919927E-2</v>
      </c>
      <c r="AY70" s="62">
        <f t="shared" si="278"/>
        <v>8.8061465108454414E-3</v>
      </c>
    </row>
    <row r="71" spans="2:53" x14ac:dyDescent="0.25">
      <c r="B71" s="18" t="s">
        <v>21</v>
      </c>
      <c r="C71" s="62">
        <f t="shared" si="272"/>
        <v>0</v>
      </c>
      <c r="D71" s="62">
        <f t="shared" si="268"/>
        <v>0</v>
      </c>
      <c r="E71" s="62">
        <f t="shared" si="268"/>
        <v>0</v>
      </c>
      <c r="F71" s="62">
        <f t="shared" si="268"/>
        <v>0</v>
      </c>
      <c r="G71" s="62">
        <f t="shared" si="268"/>
        <v>0</v>
      </c>
      <c r="H71" s="62">
        <f t="shared" si="268"/>
        <v>0</v>
      </c>
      <c r="I71" s="62">
        <f t="shared" si="268"/>
        <v>0</v>
      </c>
      <c r="J71" s="62">
        <f t="shared" si="268"/>
        <v>0</v>
      </c>
      <c r="K71" s="62">
        <f t="shared" si="268"/>
        <v>0</v>
      </c>
      <c r="L71" s="62">
        <f t="shared" si="268"/>
        <v>0</v>
      </c>
      <c r="M71" s="62">
        <f t="shared" si="268"/>
        <v>0</v>
      </c>
      <c r="N71" s="62">
        <f t="shared" si="268"/>
        <v>0</v>
      </c>
      <c r="O71" s="62">
        <f t="shared" si="268"/>
        <v>0</v>
      </c>
      <c r="P71" s="62">
        <f t="shared" si="268"/>
        <v>0</v>
      </c>
      <c r="Q71" s="62">
        <f t="shared" si="268"/>
        <v>0</v>
      </c>
      <c r="R71" s="62">
        <f t="shared" si="268"/>
        <v>0</v>
      </c>
      <c r="S71" s="62">
        <f t="shared" si="268"/>
        <v>0</v>
      </c>
      <c r="T71" s="62">
        <f t="shared" si="268"/>
        <v>0</v>
      </c>
      <c r="U71" s="62">
        <f t="shared" si="268"/>
        <v>0</v>
      </c>
      <c r="V71" s="62">
        <f t="shared" si="268"/>
        <v>0</v>
      </c>
      <c r="W71" s="62">
        <f t="shared" si="268"/>
        <v>0</v>
      </c>
      <c r="X71" s="62">
        <f t="shared" si="268"/>
        <v>0</v>
      </c>
      <c r="Y71" s="62">
        <f t="shared" si="268"/>
        <v>0</v>
      </c>
      <c r="Z71" s="62">
        <f t="shared" si="268"/>
        <v>0</v>
      </c>
      <c r="AA71" s="62">
        <f t="shared" si="268"/>
        <v>0</v>
      </c>
      <c r="AB71" s="62">
        <f t="shared" si="268"/>
        <v>0</v>
      </c>
      <c r="AC71" s="62">
        <f t="shared" si="268"/>
        <v>0</v>
      </c>
      <c r="AD71" s="62">
        <f t="shared" si="268"/>
        <v>0</v>
      </c>
      <c r="AE71" s="62">
        <f t="shared" si="268"/>
        <v>0</v>
      </c>
      <c r="AF71" s="62">
        <f t="shared" si="268"/>
        <v>0</v>
      </c>
      <c r="AG71" s="62">
        <f t="shared" si="268"/>
        <v>0</v>
      </c>
      <c r="AH71" s="62">
        <f t="shared" si="268"/>
        <v>0</v>
      </c>
      <c r="AI71" s="62">
        <f t="shared" si="268"/>
        <v>0</v>
      </c>
      <c r="AJ71" s="62">
        <f t="shared" si="268"/>
        <v>0</v>
      </c>
      <c r="AK71" s="62">
        <f t="shared" si="268"/>
        <v>0</v>
      </c>
      <c r="AL71" s="62">
        <f t="shared" si="268"/>
        <v>0</v>
      </c>
      <c r="AN71" s="62">
        <f t="shared" ref="AN71:AQ71" si="279">IF(ISERROR(AN61/AN$55),0,AN61/AN$55)</f>
        <v>0</v>
      </c>
      <c r="AO71" s="62">
        <f t="shared" si="279"/>
        <v>0</v>
      </c>
      <c r="AP71" s="62">
        <f t="shared" si="279"/>
        <v>0</v>
      </c>
      <c r="AQ71" s="62">
        <f t="shared" si="279"/>
        <v>0</v>
      </c>
      <c r="AR71" s="45"/>
      <c r="AS71" s="62">
        <f t="shared" ref="AS71:AV71" si="280">IF(ISERROR(AS61/AS$55),0,AS61/AS$55)</f>
        <v>0</v>
      </c>
      <c r="AT71" s="62">
        <f t="shared" si="280"/>
        <v>0</v>
      </c>
      <c r="AU71" s="62">
        <f t="shared" si="280"/>
        <v>0</v>
      </c>
      <c r="AV71" s="62">
        <f t="shared" si="280"/>
        <v>0</v>
      </c>
      <c r="AW71" s="45"/>
      <c r="AX71" s="62">
        <f t="shared" ref="AX71:AY71" si="281">IF(ISERROR(AX61/AX$55),0,AX61/AX$55)</f>
        <v>0</v>
      </c>
      <c r="AY71" s="62">
        <f t="shared" si="281"/>
        <v>0</v>
      </c>
    </row>
    <row r="72" spans="2:53" x14ac:dyDescent="0.25">
      <c r="B72" s="18" t="s">
        <v>22</v>
      </c>
      <c r="C72" s="62">
        <f t="shared" si="272"/>
        <v>0</v>
      </c>
      <c r="D72" s="62">
        <f t="shared" si="268"/>
        <v>0</v>
      </c>
      <c r="E72" s="62">
        <f t="shared" si="268"/>
        <v>0</v>
      </c>
      <c r="F72" s="62">
        <f t="shared" si="268"/>
        <v>0</v>
      </c>
      <c r="G72" s="62">
        <f t="shared" si="268"/>
        <v>0</v>
      </c>
      <c r="H72" s="62">
        <f t="shared" si="268"/>
        <v>0</v>
      </c>
      <c r="I72" s="62">
        <f t="shared" si="268"/>
        <v>0</v>
      </c>
      <c r="J72" s="62">
        <f t="shared" si="268"/>
        <v>0</v>
      </c>
      <c r="K72" s="62">
        <f t="shared" si="268"/>
        <v>0</v>
      </c>
      <c r="L72" s="62">
        <f t="shared" si="268"/>
        <v>0</v>
      </c>
      <c r="M72" s="62">
        <f t="shared" si="268"/>
        <v>0</v>
      </c>
      <c r="N72" s="62">
        <f t="shared" si="268"/>
        <v>0</v>
      </c>
      <c r="O72" s="62">
        <f t="shared" si="268"/>
        <v>0</v>
      </c>
      <c r="P72" s="62">
        <f t="shared" si="268"/>
        <v>0</v>
      </c>
      <c r="Q72" s="62">
        <f t="shared" si="268"/>
        <v>0</v>
      </c>
      <c r="R72" s="62">
        <f t="shared" si="268"/>
        <v>0</v>
      </c>
      <c r="S72" s="62">
        <f t="shared" si="268"/>
        <v>0</v>
      </c>
      <c r="T72" s="62">
        <f t="shared" si="268"/>
        <v>0</v>
      </c>
      <c r="U72" s="62">
        <f t="shared" si="268"/>
        <v>0</v>
      </c>
      <c r="V72" s="62">
        <f t="shared" si="268"/>
        <v>0</v>
      </c>
      <c r="W72" s="62">
        <f t="shared" si="268"/>
        <v>8.6216722479904709E-2</v>
      </c>
      <c r="X72" s="62">
        <f t="shared" si="268"/>
        <v>7.682174333570449E-2</v>
      </c>
      <c r="Y72" s="62">
        <f t="shared" si="268"/>
        <v>7.4059920781339855E-2</v>
      </c>
      <c r="Z72" s="62">
        <f t="shared" si="268"/>
        <v>7.3709509583894536E-2</v>
      </c>
      <c r="AA72" s="62">
        <f t="shared" si="268"/>
        <v>7.6056280566312653E-2</v>
      </c>
      <c r="AB72" s="62">
        <f t="shared" si="268"/>
        <v>7.4988447190742283E-2</v>
      </c>
      <c r="AC72" s="62">
        <f t="shared" si="268"/>
        <v>6.8223994002237845E-2</v>
      </c>
      <c r="AD72" s="62">
        <f t="shared" si="268"/>
        <v>6.5935229260372957E-2</v>
      </c>
      <c r="AE72" s="62">
        <f t="shared" si="268"/>
        <v>5.8956769429648254E-2</v>
      </c>
      <c r="AF72" s="62">
        <f t="shared" si="268"/>
        <v>6.0531347145248694E-2</v>
      </c>
      <c r="AG72" s="62">
        <f t="shared" si="268"/>
        <v>5.6732279477612682E-2</v>
      </c>
      <c r="AH72" s="62">
        <f t="shared" si="268"/>
        <v>0.1668296269538512</v>
      </c>
      <c r="AI72" s="62">
        <f t="shared" si="268"/>
        <v>0.14511353229042842</v>
      </c>
      <c r="AJ72" s="62">
        <f t="shared" si="268"/>
        <v>0.13966161247299599</v>
      </c>
      <c r="AK72" s="62">
        <f t="shared" si="268"/>
        <v>0.17757305060908787</v>
      </c>
      <c r="AL72" s="62">
        <f t="shared" si="268"/>
        <v>0</v>
      </c>
      <c r="AN72" s="62">
        <f t="shared" ref="AN72:AQ72" si="282">IF(ISERROR(AN62/AN$55),0,AN62/AN$55)</f>
        <v>0</v>
      </c>
      <c r="AO72" s="62">
        <f t="shared" si="282"/>
        <v>0</v>
      </c>
      <c r="AP72" s="62">
        <f t="shared" si="282"/>
        <v>0</v>
      </c>
      <c r="AQ72" s="62">
        <f t="shared" si="282"/>
        <v>7.4806912815142304E-2</v>
      </c>
      <c r="AR72" s="45"/>
      <c r="AS72" s="62">
        <f t="shared" ref="AS72:AV72" si="283">IF(ISERROR(AS62/AS$55),0,AS62/AS$55)</f>
        <v>7.2754998820214564E-2</v>
      </c>
      <c r="AT72" s="62">
        <f t="shared" si="283"/>
        <v>6.1559504618424341E-2</v>
      </c>
      <c r="AU72" s="62">
        <f t="shared" si="283"/>
        <v>0.12736192152984374</v>
      </c>
      <c r="AV72" s="62">
        <f t="shared" si="283"/>
        <v>0.1577194457250769</v>
      </c>
      <c r="AW72" s="45"/>
      <c r="AX72" s="62">
        <f t="shared" ref="AX72:AY72" si="284">IF(ISERROR(AX62/AX$55),0,AX62/AX$55)</f>
        <v>9.7820192103185766E-2</v>
      </c>
      <c r="AY72" s="62">
        <f t="shared" si="284"/>
        <v>0.11273682253719841</v>
      </c>
    </row>
    <row r="73" spans="2:53" x14ac:dyDescent="0.25">
      <c r="B73" s="18" t="s">
        <v>23</v>
      </c>
      <c r="C73" s="62">
        <f t="shared" si="272"/>
        <v>0</v>
      </c>
      <c r="D73" s="62">
        <f t="shared" si="268"/>
        <v>0</v>
      </c>
      <c r="E73" s="62">
        <f t="shared" si="268"/>
        <v>0</v>
      </c>
      <c r="F73" s="62">
        <f t="shared" si="268"/>
        <v>0</v>
      </c>
      <c r="G73" s="62">
        <f t="shared" si="268"/>
        <v>0</v>
      </c>
      <c r="H73" s="62">
        <f t="shared" si="268"/>
        <v>0</v>
      </c>
      <c r="I73" s="62">
        <f t="shared" si="268"/>
        <v>0</v>
      </c>
      <c r="J73" s="62">
        <f t="shared" si="268"/>
        <v>0</v>
      </c>
      <c r="K73" s="62">
        <f t="shared" si="268"/>
        <v>0</v>
      </c>
      <c r="L73" s="62">
        <f t="shared" si="268"/>
        <v>0</v>
      </c>
      <c r="M73" s="62">
        <f t="shared" si="268"/>
        <v>0</v>
      </c>
      <c r="N73" s="62">
        <f t="shared" si="268"/>
        <v>0</v>
      </c>
      <c r="O73" s="62">
        <f t="shared" si="268"/>
        <v>0</v>
      </c>
      <c r="P73" s="62">
        <f t="shared" si="268"/>
        <v>0</v>
      </c>
      <c r="Q73" s="62">
        <f t="shared" si="268"/>
        <v>0</v>
      </c>
      <c r="R73" s="62">
        <f t="shared" si="268"/>
        <v>0</v>
      </c>
      <c r="S73" s="62">
        <f t="shared" si="268"/>
        <v>0</v>
      </c>
      <c r="T73" s="62">
        <f t="shared" si="268"/>
        <v>0</v>
      </c>
      <c r="U73" s="62">
        <f t="shared" si="268"/>
        <v>0</v>
      </c>
      <c r="V73" s="62">
        <f t="shared" si="268"/>
        <v>0</v>
      </c>
      <c r="W73" s="62">
        <f t="shared" si="268"/>
        <v>0.25484288698908614</v>
      </c>
      <c r="X73" s="62">
        <f t="shared" si="268"/>
        <v>0.32768292332452442</v>
      </c>
      <c r="Y73" s="62">
        <f t="shared" si="268"/>
        <v>0.33959650349364495</v>
      </c>
      <c r="Z73" s="62">
        <f t="shared" si="268"/>
        <v>0.32122184906703438</v>
      </c>
      <c r="AA73" s="62">
        <f t="shared" si="268"/>
        <v>0.3506892270123399</v>
      </c>
      <c r="AB73" s="62">
        <f t="shared" si="268"/>
        <v>0.34361202009361319</v>
      </c>
      <c r="AC73" s="62">
        <f t="shared" si="268"/>
        <v>0.3388481270941639</v>
      </c>
      <c r="AD73" s="62">
        <f t="shared" si="268"/>
        <v>0.3296260386246182</v>
      </c>
      <c r="AE73" s="62">
        <f t="shared" si="268"/>
        <v>0.32021556380740207</v>
      </c>
      <c r="AF73" s="62">
        <f t="shared" si="268"/>
        <v>0.30515017042460862</v>
      </c>
      <c r="AG73" s="62">
        <f t="shared" si="268"/>
        <v>0.29574304816475289</v>
      </c>
      <c r="AH73" s="62">
        <f t="shared" si="268"/>
        <v>0.25763261304849022</v>
      </c>
      <c r="AI73" s="62">
        <f t="shared" si="268"/>
        <v>0.25481286186696145</v>
      </c>
      <c r="AJ73" s="62">
        <f t="shared" si="268"/>
        <v>0.26186279461061007</v>
      </c>
      <c r="AK73" s="62">
        <f t="shared" si="268"/>
        <v>0.29338482128614496</v>
      </c>
      <c r="AL73" s="62">
        <f t="shared" si="268"/>
        <v>0</v>
      </c>
      <c r="AN73" s="62">
        <f t="shared" ref="AN73:AQ73" si="285">IF(ISERROR(AN63/AN$55),0,AN63/AN$55)</f>
        <v>0</v>
      </c>
      <c r="AO73" s="62">
        <f t="shared" si="285"/>
        <v>0</v>
      </c>
      <c r="AP73" s="62">
        <f t="shared" si="285"/>
        <v>0</v>
      </c>
      <c r="AQ73" s="62">
        <f t="shared" si="285"/>
        <v>0.328729711911182</v>
      </c>
      <c r="AR73" s="45"/>
      <c r="AS73" s="62">
        <f t="shared" ref="AS73:AV73" si="286">IF(ISERROR(AS63/AS$55),0,AS63/AS$55)</f>
        <v>0.34399567763325833</v>
      </c>
      <c r="AT73" s="62">
        <f t="shared" si="286"/>
        <v>0.31715294977692143</v>
      </c>
      <c r="AU73" s="62">
        <f t="shared" si="286"/>
        <v>0.26755694261538393</v>
      </c>
      <c r="AV73" s="62">
        <f t="shared" si="286"/>
        <v>0.27687724748974141</v>
      </c>
      <c r="AW73" s="45"/>
      <c r="AX73" s="62">
        <f t="shared" ref="AX73:AY73" si="287">IF(ISERROR(AX63/AX$55),0,AX63/AX$55)</f>
        <v>0.39675329671189269</v>
      </c>
      <c r="AY73" s="62">
        <f t="shared" si="287"/>
        <v>0.29243933187331517</v>
      </c>
    </row>
    <row r="74" spans="2:53" x14ac:dyDescent="0.25">
      <c r="B74" s="18" t="s">
        <v>24</v>
      </c>
      <c r="C74" s="62">
        <f t="shared" si="272"/>
        <v>0</v>
      </c>
      <c r="D74" s="62">
        <f t="shared" si="268"/>
        <v>0</v>
      </c>
      <c r="E74" s="62">
        <f t="shared" si="268"/>
        <v>0</v>
      </c>
      <c r="F74" s="62">
        <f t="shared" si="268"/>
        <v>0</v>
      </c>
      <c r="G74" s="62">
        <f t="shared" si="268"/>
        <v>0</v>
      </c>
      <c r="H74" s="62">
        <f t="shared" si="268"/>
        <v>0</v>
      </c>
      <c r="I74" s="62">
        <f t="shared" si="268"/>
        <v>0</v>
      </c>
      <c r="J74" s="62">
        <f t="shared" si="268"/>
        <v>0</v>
      </c>
      <c r="K74" s="62">
        <f t="shared" si="268"/>
        <v>0</v>
      </c>
      <c r="L74" s="62">
        <f t="shared" si="268"/>
        <v>0</v>
      </c>
      <c r="M74" s="62">
        <f t="shared" si="268"/>
        <v>0</v>
      </c>
      <c r="N74" s="62">
        <f t="shared" si="268"/>
        <v>0</v>
      </c>
      <c r="O74" s="62">
        <f t="shared" si="268"/>
        <v>0</v>
      </c>
      <c r="P74" s="62">
        <f t="shared" si="268"/>
        <v>0</v>
      </c>
      <c r="Q74" s="62">
        <f t="shared" si="268"/>
        <v>0</v>
      </c>
      <c r="R74" s="62">
        <f t="shared" si="268"/>
        <v>0</v>
      </c>
      <c r="S74" s="62">
        <f t="shared" si="268"/>
        <v>0</v>
      </c>
      <c r="T74" s="62">
        <f t="shared" si="268"/>
        <v>0</v>
      </c>
      <c r="U74" s="62">
        <f t="shared" si="268"/>
        <v>0</v>
      </c>
      <c r="V74" s="62">
        <f t="shared" si="268"/>
        <v>0</v>
      </c>
      <c r="W74" s="62">
        <f t="shared" si="268"/>
        <v>0</v>
      </c>
      <c r="X74" s="62">
        <f t="shared" si="268"/>
        <v>0</v>
      </c>
      <c r="Y74" s="62">
        <f t="shared" si="268"/>
        <v>0</v>
      </c>
      <c r="Z74" s="62">
        <f t="shared" si="268"/>
        <v>0</v>
      </c>
      <c r="AA74" s="62">
        <f t="shared" si="268"/>
        <v>0</v>
      </c>
      <c r="AB74" s="62">
        <f t="shared" si="268"/>
        <v>0</v>
      </c>
      <c r="AC74" s="62">
        <f t="shared" si="268"/>
        <v>0</v>
      </c>
      <c r="AD74" s="62">
        <f t="shared" si="268"/>
        <v>0</v>
      </c>
      <c r="AE74" s="62">
        <f t="shared" si="268"/>
        <v>0</v>
      </c>
      <c r="AF74" s="62">
        <f t="shared" si="268"/>
        <v>0</v>
      </c>
      <c r="AG74" s="62">
        <f t="shared" si="268"/>
        <v>0</v>
      </c>
      <c r="AH74" s="62">
        <f t="shared" si="268"/>
        <v>0</v>
      </c>
      <c r="AI74" s="62">
        <f t="shared" si="268"/>
        <v>0</v>
      </c>
      <c r="AJ74" s="62">
        <f t="shared" si="268"/>
        <v>0</v>
      </c>
      <c r="AK74" s="62">
        <f t="shared" si="268"/>
        <v>0</v>
      </c>
      <c r="AL74" s="62">
        <f t="shared" si="268"/>
        <v>0</v>
      </c>
      <c r="AN74" s="62">
        <f t="shared" ref="AN74:AQ74" si="288">IF(ISERROR(AN64/AN$55),0,AN64/AN$55)</f>
        <v>0</v>
      </c>
      <c r="AO74" s="62">
        <f t="shared" si="288"/>
        <v>0</v>
      </c>
      <c r="AP74" s="62">
        <f t="shared" si="288"/>
        <v>0</v>
      </c>
      <c r="AQ74" s="62">
        <f t="shared" si="288"/>
        <v>0</v>
      </c>
      <c r="AR74" s="45"/>
      <c r="AS74" s="62">
        <f t="shared" ref="AS74:AV74" si="289">IF(ISERROR(AS64/AS$55),0,AS64/AS$55)</f>
        <v>0</v>
      </c>
      <c r="AT74" s="62">
        <f t="shared" si="289"/>
        <v>0</v>
      </c>
      <c r="AU74" s="62">
        <f t="shared" si="289"/>
        <v>0</v>
      </c>
      <c r="AV74" s="62">
        <f t="shared" si="289"/>
        <v>0</v>
      </c>
      <c r="AW74" s="45"/>
      <c r="AX74" s="62">
        <f t="shared" ref="AX74:AY74" si="290">IF(ISERROR(AX64/AX$55),0,AX64/AX$55)</f>
        <v>0</v>
      </c>
      <c r="AY74" s="62">
        <f t="shared" si="290"/>
        <v>0</v>
      </c>
    </row>
    <row r="75" spans="2:53" x14ac:dyDescent="0.25">
      <c r="B75" s="18" t="s">
        <v>25</v>
      </c>
      <c r="C75" s="62">
        <f t="shared" si="272"/>
        <v>0</v>
      </c>
      <c r="D75" s="62">
        <f t="shared" si="268"/>
        <v>0</v>
      </c>
      <c r="E75" s="62">
        <f t="shared" si="268"/>
        <v>0</v>
      </c>
      <c r="F75" s="62">
        <f t="shared" si="268"/>
        <v>0</v>
      </c>
      <c r="G75" s="62">
        <f t="shared" si="268"/>
        <v>0</v>
      </c>
      <c r="H75" s="62">
        <f t="shared" si="268"/>
        <v>0</v>
      </c>
      <c r="I75" s="62">
        <f t="shared" si="268"/>
        <v>0</v>
      </c>
      <c r="J75" s="62">
        <f t="shared" si="268"/>
        <v>0</v>
      </c>
      <c r="K75" s="62">
        <f t="shared" si="268"/>
        <v>0</v>
      </c>
      <c r="L75" s="62">
        <f t="shared" si="268"/>
        <v>0</v>
      </c>
      <c r="M75" s="62">
        <f t="shared" si="268"/>
        <v>0</v>
      </c>
      <c r="N75" s="62">
        <f t="shared" si="268"/>
        <v>0</v>
      </c>
      <c r="O75" s="62">
        <f t="shared" si="268"/>
        <v>0</v>
      </c>
      <c r="P75" s="62">
        <f t="shared" si="268"/>
        <v>0</v>
      </c>
      <c r="Q75" s="62">
        <f t="shared" si="268"/>
        <v>0</v>
      </c>
      <c r="R75" s="62">
        <f t="shared" si="268"/>
        <v>0</v>
      </c>
      <c r="S75" s="62">
        <f t="shared" si="268"/>
        <v>0</v>
      </c>
      <c r="T75" s="62">
        <f t="shared" si="268"/>
        <v>0</v>
      </c>
      <c r="U75" s="62">
        <f t="shared" si="268"/>
        <v>0</v>
      </c>
      <c r="V75" s="62">
        <f t="shared" si="268"/>
        <v>0</v>
      </c>
      <c r="W75" s="62">
        <f t="shared" si="268"/>
        <v>2.3025307582894991E-2</v>
      </c>
      <c r="X75" s="62">
        <f t="shared" si="268"/>
        <v>2.6818833344592206E-2</v>
      </c>
      <c r="Y75" s="62">
        <f t="shared" si="268"/>
        <v>1.4726765488385606E-2</v>
      </c>
      <c r="Z75" s="62">
        <f t="shared" si="268"/>
        <v>4.9708721202274282E-3</v>
      </c>
      <c r="AA75" s="62">
        <f t="shared" si="268"/>
        <v>4.3838707300282017E-3</v>
      </c>
      <c r="AB75" s="62">
        <f t="shared" si="268"/>
        <v>2.4580451222749838E-3</v>
      </c>
      <c r="AC75" s="62">
        <f t="shared" ref="AC75:AL75" si="291">IF(ISERROR(AC65/AC$55),0,AC65/AC$55)</f>
        <v>3.434745456437612E-3</v>
      </c>
      <c r="AD75" s="62">
        <f t="shared" si="291"/>
        <v>3.3599068862927442E-3</v>
      </c>
      <c r="AE75" s="62">
        <f t="shared" si="291"/>
        <v>2.522195888824132E-3</v>
      </c>
      <c r="AF75" s="62">
        <f t="shared" si="291"/>
        <v>3.6509751041151318E-4</v>
      </c>
      <c r="AG75" s="62">
        <f t="shared" si="291"/>
        <v>1.2498462220493279E-3</v>
      </c>
      <c r="AH75" s="62">
        <f t="shared" si="291"/>
        <v>0</v>
      </c>
      <c r="AI75" s="62">
        <f t="shared" si="291"/>
        <v>0</v>
      </c>
      <c r="AJ75" s="62">
        <f t="shared" si="291"/>
        <v>0</v>
      </c>
      <c r="AK75" s="62">
        <f t="shared" si="291"/>
        <v>0</v>
      </c>
      <c r="AL75" s="62">
        <f t="shared" si="291"/>
        <v>0</v>
      </c>
      <c r="AN75" s="62">
        <f t="shared" ref="AN75:AQ75" si="292">IF(ISERROR(AN65/AN$55),0,AN65/AN$55)</f>
        <v>0</v>
      </c>
      <c r="AO75" s="62">
        <f t="shared" si="292"/>
        <v>0</v>
      </c>
      <c r="AP75" s="62">
        <f t="shared" si="292"/>
        <v>0</v>
      </c>
      <c r="AQ75" s="62">
        <f t="shared" si="292"/>
        <v>1.4836790924929521E-2</v>
      </c>
      <c r="AR75" s="45"/>
      <c r="AS75" s="62">
        <f t="shared" ref="AS75:AV75" si="293">IF(ISERROR(AS65/AS$55),0,AS65/AS$55)</f>
        <v>3.4239363938651426E-3</v>
      </c>
      <c r="AT75" s="62">
        <f t="shared" si="293"/>
        <v>1.9375559723123455E-3</v>
      </c>
      <c r="AU75" s="62">
        <f t="shared" si="293"/>
        <v>3.5890843052898948E-4</v>
      </c>
      <c r="AV75" s="62">
        <f t="shared" si="293"/>
        <v>0</v>
      </c>
      <c r="AW75" s="45"/>
      <c r="AX75" s="62">
        <f t="shared" ref="AX75:AY75" si="294">IF(ISERROR(AX65/AX$55),0,AX65/AX$55)</f>
        <v>2.0982789274864164E-2</v>
      </c>
      <c r="AY75" s="62">
        <f t="shared" si="294"/>
        <v>1.0724284171678435E-3</v>
      </c>
    </row>
    <row r="78" spans="2:53" ht="15.75" x14ac:dyDescent="0.25">
      <c r="B78" s="64" t="s">
        <v>26</v>
      </c>
      <c r="C78" s="65">
        <f>IF(ISERROR(SUM(C58:C65)/C8),0,(SUM(SUM(C58:C65)/C8)))</f>
        <v>0</v>
      </c>
      <c r="D78" s="65">
        <f t="shared" ref="D78:AL78" si="295">IF(ISERROR(SUM(D58:D65)/D8),0,(SUM(SUM(D58:D65)/D8)))</f>
        <v>0</v>
      </c>
      <c r="E78" s="65">
        <f t="shared" si="295"/>
        <v>0</v>
      </c>
      <c r="F78" s="65">
        <f t="shared" si="295"/>
        <v>0</v>
      </c>
      <c r="G78" s="65">
        <f t="shared" si="295"/>
        <v>0</v>
      </c>
      <c r="H78" s="65">
        <f t="shared" si="295"/>
        <v>0</v>
      </c>
      <c r="I78" s="65">
        <f t="shared" si="295"/>
        <v>0</v>
      </c>
      <c r="J78" s="65">
        <f t="shared" si="295"/>
        <v>0</v>
      </c>
      <c r="K78" s="65">
        <f t="shared" si="295"/>
        <v>0</v>
      </c>
      <c r="L78" s="65">
        <f t="shared" si="295"/>
        <v>0</v>
      </c>
      <c r="M78" s="65">
        <f t="shared" si="295"/>
        <v>0</v>
      </c>
      <c r="N78" s="65">
        <f t="shared" si="295"/>
        <v>0</v>
      </c>
      <c r="O78" s="65">
        <f t="shared" si="295"/>
        <v>0</v>
      </c>
      <c r="P78" s="65">
        <f t="shared" si="295"/>
        <v>0</v>
      </c>
      <c r="Q78" s="65">
        <f t="shared" si="295"/>
        <v>0</v>
      </c>
      <c r="R78" s="65">
        <f t="shared" si="295"/>
        <v>0</v>
      </c>
      <c r="S78" s="65">
        <f t="shared" si="295"/>
        <v>0</v>
      </c>
      <c r="T78" s="65">
        <f t="shared" si="295"/>
        <v>0</v>
      </c>
      <c r="U78" s="65">
        <f t="shared" si="295"/>
        <v>0</v>
      </c>
      <c r="V78" s="65">
        <f t="shared" si="295"/>
        <v>0</v>
      </c>
      <c r="W78" s="65">
        <f t="shared" si="295"/>
        <v>467.00563973475045</v>
      </c>
      <c r="X78" s="65">
        <f t="shared" si="295"/>
        <v>580.16842269331642</v>
      </c>
      <c r="Y78" s="65">
        <f t="shared" si="295"/>
        <v>497.98374447919895</v>
      </c>
      <c r="Z78" s="65">
        <f t="shared" si="295"/>
        <v>608.03353677181701</v>
      </c>
      <c r="AA78" s="65">
        <f t="shared" si="295"/>
        <v>509.01332640912841</v>
      </c>
      <c r="AB78" s="65">
        <f t="shared" si="295"/>
        <v>464.14766219502627</v>
      </c>
      <c r="AC78" s="65">
        <f t="shared" si="295"/>
        <v>465.10448440139629</v>
      </c>
      <c r="AD78" s="65">
        <f t="shared" si="295"/>
        <v>457.85339834249089</v>
      </c>
      <c r="AE78" s="65">
        <f t="shared" si="295"/>
        <v>441.45590706881558</v>
      </c>
      <c r="AF78" s="65">
        <f t="shared" si="295"/>
        <v>416.65074794630465</v>
      </c>
      <c r="AG78" s="65">
        <f t="shared" si="295"/>
        <v>446.11602175654781</v>
      </c>
      <c r="AH78" s="65">
        <f t="shared" si="295"/>
        <v>509.70925852437421</v>
      </c>
      <c r="AI78" s="65">
        <f t="shared" si="295"/>
        <v>477.53246103296527</v>
      </c>
      <c r="AJ78" s="65">
        <f t="shared" si="295"/>
        <v>484.73041683233316</v>
      </c>
      <c r="AK78" s="65">
        <f t="shared" si="295"/>
        <v>441.14014948640789</v>
      </c>
      <c r="AL78" s="65">
        <f t="shared" si="295"/>
        <v>0</v>
      </c>
      <c r="AN78" s="106">
        <f>AVERAGE(O78:Q78)</f>
        <v>0</v>
      </c>
      <c r="AO78" s="106">
        <f>AVERAGE(R78:T78)</f>
        <v>0</v>
      </c>
      <c r="AP78" s="106">
        <f>AVERAGE(U78:W78)</f>
        <v>155.66854657825016</v>
      </c>
      <c r="AQ78" s="106">
        <f>AVERAGE(X78:Z78)</f>
        <v>562.06190131477751</v>
      </c>
      <c r="AS78" s="106">
        <f>AVERAGE(AA78:AC78)</f>
        <v>479.42182433518366</v>
      </c>
      <c r="AT78" s="106">
        <f>AVERAGE(AD78:AF78)</f>
        <v>438.65335111920371</v>
      </c>
      <c r="AU78" s="106">
        <f>AVERAGE(AG78:AI78)</f>
        <v>477.78591377129578</v>
      </c>
      <c r="AV78" s="106">
        <f>AVERAGE(AJ78:AL78)</f>
        <v>308.62352210624704</v>
      </c>
      <c r="AX78" s="106">
        <f>AVERAGE(AN78:AQ78)</f>
        <v>179.43261197325691</v>
      </c>
      <c r="AY78" s="106">
        <f>AVERAGE(AS78:AV78)</f>
        <v>426.12115283298255</v>
      </c>
    </row>
    <row r="79" spans="2:53" x14ac:dyDescent="0.25">
      <c r="B79" t="s">
        <v>27</v>
      </c>
      <c r="C79" s="66">
        <f>IF(ISERROR(C58/C$8),0,(C58/C$8))</f>
        <v>0</v>
      </c>
      <c r="D79" s="66">
        <f t="shared" ref="D79:AL86" si="296">IF(ISERROR(D58/D$8),0,(D58/D$8))</f>
        <v>0</v>
      </c>
      <c r="E79" s="66">
        <f t="shared" si="296"/>
        <v>0</v>
      </c>
      <c r="F79" s="66">
        <f t="shared" si="296"/>
        <v>0</v>
      </c>
      <c r="G79" s="66">
        <f t="shared" si="296"/>
        <v>0</v>
      </c>
      <c r="H79" s="66">
        <f t="shared" si="296"/>
        <v>0</v>
      </c>
      <c r="I79" s="66">
        <f t="shared" si="296"/>
        <v>0</v>
      </c>
      <c r="J79" s="66">
        <f t="shared" si="296"/>
        <v>0</v>
      </c>
      <c r="K79" s="66">
        <f t="shared" si="296"/>
        <v>0</v>
      </c>
      <c r="L79" s="66">
        <f t="shared" si="296"/>
        <v>0</v>
      </c>
      <c r="M79" s="66">
        <f t="shared" si="296"/>
        <v>0</v>
      </c>
      <c r="N79" s="66">
        <f t="shared" si="296"/>
        <v>0</v>
      </c>
      <c r="O79" s="66">
        <f t="shared" si="296"/>
        <v>0</v>
      </c>
      <c r="P79" s="66">
        <f t="shared" si="296"/>
        <v>0</v>
      </c>
      <c r="Q79" s="66">
        <f t="shared" si="296"/>
        <v>0</v>
      </c>
      <c r="R79" s="66">
        <f t="shared" si="296"/>
        <v>0</v>
      </c>
      <c r="S79" s="66">
        <f t="shared" si="296"/>
        <v>0</v>
      </c>
      <c r="T79" s="66">
        <f t="shared" si="296"/>
        <v>0</v>
      </c>
      <c r="U79" s="66">
        <f t="shared" si="296"/>
        <v>0</v>
      </c>
      <c r="V79" s="66">
        <f t="shared" si="296"/>
        <v>0</v>
      </c>
      <c r="W79" s="66">
        <f t="shared" si="296"/>
        <v>0</v>
      </c>
      <c r="X79" s="66">
        <f t="shared" si="296"/>
        <v>0</v>
      </c>
      <c r="Y79" s="66">
        <f t="shared" si="296"/>
        <v>0</v>
      </c>
      <c r="Z79" s="66">
        <f t="shared" si="296"/>
        <v>0</v>
      </c>
      <c r="AA79" s="66">
        <f t="shared" si="296"/>
        <v>0</v>
      </c>
      <c r="AB79" s="66">
        <f t="shared" si="296"/>
        <v>0</v>
      </c>
      <c r="AC79" s="66">
        <f t="shared" si="296"/>
        <v>0</v>
      </c>
      <c r="AD79" s="66">
        <f t="shared" si="296"/>
        <v>0</v>
      </c>
      <c r="AE79" s="66">
        <f t="shared" si="296"/>
        <v>0</v>
      </c>
      <c r="AF79" s="66">
        <f t="shared" si="296"/>
        <v>0</v>
      </c>
      <c r="AG79" s="66">
        <f t="shared" si="296"/>
        <v>0</v>
      </c>
      <c r="AH79" s="66">
        <f t="shared" si="296"/>
        <v>0</v>
      </c>
      <c r="AI79" s="66">
        <f t="shared" si="296"/>
        <v>0</v>
      </c>
      <c r="AJ79" s="66">
        <f t="shared" si="296"/>
        <v>0</v>
      </c>
      <c r="AK79" s="66">
        <f t="shared" si="296"/>
        <v>0</v>
      </c>
      <c r="AL79" s="66">
        <f t="shared" si="296"/>
        <v>0</v>
      </c>
      <c r="AN79" s="104">
        <f t="shared" ref="AN79:AN86" si="297">AVERAGE(O79:Q79)</f>
        <v>0</v>
      </c>
      <c r="AO79" s="104">
        <f t="shared" ref="AO79:AO86" si="298">AVERAGE(R79:T79)</f>
        <v>0</v>
      </c>
      <c r="AP79" s="104">
        <f t="shared" ref="AP79:AP86" si="299">AVERAGE(U79:W79)</f>
        <v>0</v>
      </c>
      <c r="AQ79" s="104">
        <f t="shared" ref="AQ79:AQ86" si="300">AVERAGE(X79:Z79)</f>
        <v>0</v>
      </c>
      <c r="AS79" s="104">
        <f t="shared" ref="AS79:AS86" si="301">AVERAGE(AA79:AC79)</f>
        <v>0</v>
      </c>
      <c r="AT79" s="104">
        <f t="shared" ref="AT79:AT86" si="302">AVERAGE(AD79:AF79)</f>
        <v>0</v>
      </c>
      <c r="AU79" s="104">
        <f t="shared" ref="AU79:AU86" si="303">AVERAGE(AG79:AI79)</f>
        <v>0</v>
      </c>
      <c r="AV79" s="104">
        <f t="shared" ref="AV79:AV86" si="304">AVERAGE(AJ79:AL79)</f>
        <v>0</v>
      </c>
      <c r="AX79" s="104">
        <f t="shared" ref="AX79:AX86" si="305">AVERAGE(AN79:AQ79)</f>
        <v>0</v>
      </c>
      <c r="AY79" s="104">
        <f t="shared" ref="AY79:AY86" si="306">AVERAGE(AS79:AV79)</f>
        <v>0</v>
      </c>
    </row>
    <row r="80" spans="2:53" x14ac:dyDescent="0.25">
      <c r="B80" t="s">
        <v>28</v>
      </c>
      <c r="C80" s="66">
        <f t="shared" ref="C80:R86" si="307">IF(ISERROR(C59/C$8),0,(C59/C$8))</f>
        <v>0</v>
      </c>
      <c r="D80" s="66">
        <f t="shared" si="307"/>
        <v>0</v>
      </c>
      <c r="E80" s="66">
        <f t="shared" si="307"/>
        <v>0</v>
      </c>
      <c r="F80" s="66">
        <f t="shared" si="307"/>
        <v>0</v>
      </c>
      <c r="G80" s="66">
        <f t="shared" si="307"/>
        <v>0</v>
      </c>
      <c r="H80" s="66">
        <f t="shared" si="307"/>
        <v>0</v>
      </c>
      <c r="I80" s="66">
        <f t="shared" si="307"/>
        <v>0</v>
      </c>
      <c r="J80" s="66">
        <f t="shared" si="307"/>
        <v>0</v>
      </c>
      <c r="K80" s="66">
        <f t="shared" si="307"/>
        <v>0</v>
      </c>
      <c r="L80" s="66">
        <f t="shared" si="307"/>
        <v>0</v>
      </c>
      <c r="M80" s="66">
        <f t="shared" si="307"/>
        <v>0</v>
      </c>
      <c r="N80" s="66">
        <f t="shared" si="307"/>
        <v>0</v>
      </c>
      <c r="O80" s="66">
        <f t="shared" si="307"/>
        <v>0</v>
      </c>
      <c r="P80" s="66">
        <f t="shared" si="307"/>
        <v>0</v>
      </c>
      <c r="Q80" s="66">
        <f t="shared" si="307"/>
        <v>0</v>
      </c>
      <c r="R80" s="66">
        <f t="shared" si="307"/>
        <v>0</v>
      </c>
      <c r="S80" s="66">
        <f t="shared" si="296"/>
        <v>0</v>
      </c>
      <c r="T80" s="66">
        <f t="shared" si="296"/>
        <v>0</v>
      </c>
      <c r="U80" s="66">
        <f t="shared" si="296"/>
        <v>0</v>
      </c>
      <c r="V80" s="66">
        <f t="shared" si="296"/>
        <v>0</v>
      </c>
      <c r="W80" s="66">
        <f t="shared" si="296"/>
        <v>291.41473398379117</v>
      </c>
      <c r="X80" s="66">
        <f t="shared" si="296"/>
        <v>324.78851016320277</v>
      </c>
      <c r="Y80" s="66">
        <f t="shared" si="296"/>
        <v>279.86697829784976</v>
      </c>
      <c r="Z80" s="66">
        <f t="shared" si="296"/>
        <v>358.33715636132536</v>
      </c>
      <c r="AA80" s="66">
        <f t="shared" si="296"/>
        <v>284.55529072863169</v>
      </c>
      <c r="AB80" s="66">
        <f t="shared" si="296"/>
        <v>263.91595408069873</v>
      </c>
      <c r="AC80" s="66">
        <f t="shared" si="296"/>
        <v>268.97321617124203</v>
      </c>
      <c r="AD80" s="66">
        <f t="shared" si="296"/>
        <v>273.09907348949304</v>
      </c>
      <c r="AE80" s="66">
        <f t="shared" si="296"/>
        <v>272.95460249034818</v>
      </c>
      <c r="AF80" s="66">
        <f t="shared" si="296"/>
        <v>264.07744190788128</v>
      </c>
      <c r="AG80" s="66">
        <f t="shared" si="296"/>
        <v>286.88905909701293</v>
      </c>
      <c r="AH80" s="66">
        <f t="shared" si="296"/>
        <v>293.35692490118578</v>
      </c>
      <c r="AI80" s="66">
        <f t="shared" si="296"/>
        <v>286.55462579894714</v>
      </c>
      <c r="AJ80" s="66">
        <f t="shared" si="296"/>
        <v>278.76529142664288</v>
      </c>
      <c r="AK80" s="66">
        <f t="shared" si="296"/>
        <v>221.71701896855998</v>
      </c>
      <c r="AL80" s="66">
        <f t="shared" si="296"/>
        <v>0</v>
      </c>
      <c r="AN80" s="104">
        <f t="shared" si="297"/>
        <v>0</v>
      </c>
      <c r="AO80" s="104">
        <f t="shared" si="298"/>
        <v>0</v>
      </c>
      <c r="AP80" s="104">
        <f t="shared" si="299"/>
        <v>97.138244661263727</v>
      </c>
      <c r="AQ80" s="104">
        <f t="shared" si="300"/>
        <v>320.99754827412596</v>
      </c>
      <c r="AS80" s="104">
        <f t="shared" si="301"/>
        <v>272.48148699352413</v>
      </c>
      <c r="AT80" s="104">
        <f t="shared" si="302"/>
        <v>270.04370596257417</v>
      </c>
      <c r="AU80" s="104">
        <f t="shared" si="303"/>
        <v>288.93353659904864</v>
      </c>
      <c r="AV80" s="104">
        <f t="shared" si="304"/>
        <v>166.82743679840095</v>
      </c>
      <c r="AX80" s="104">
        <f t="shared" si="305"/>
        <v>104.53394823384743</v>
      </c>
      <c r="AY80" s="104">
        <f t="shared" si="306"/>
        <v>249.57154158838696</v>
      </c>
    </row>
    <row r="81" spans="2:51" x14ac:dyDescent="0.25">
      <c r="B81" t="s">
        <v>29</v>
      </c>
      <c r="C81" s="66">
        <f t="shared" si="307"/>
        <v>0</v>
      </c>
      <c r="D81" s="66">
        <f t="shared" si="296"/>
        <v>0</v>
      </c>
      <c r="E81" s="66">
        <f t="shared" si="296"/>
        <v>0</v>
      </c>
      <c r="F81" s="66">
        <f t="shared" si="296"/>
        <v>0</v>
      </c>
      <c r="G81" s="66">
        <f t="shared" si="296"/>
        <v>0</v>
      </c>
      <c r="H81" s="66">
        <f t="shared" si="296"/>
        <v>0</v>
      </c>
      <c r="I81" s="66">
        <f t="shared" si="296"/>
        <v>0</v>
      </c>
      <c r="J81" s="66">
        <f t="shared" si="296"/>
        <v>0</v>
      </c>
      <c r="K81" s="66">
        <f t="shared" si="296"/>
        <v>0</v>
      </c>
      <c r="L81" s="66">
        <f t="shared" si="296"/>
        <v>0</v>
      </c>
      <c r="M81" s="66">
        <f t="shared" si="296"/>
        <v>0</v>
      </c>
      <c r="N81" s="66">
        <f t="shared" si="296"/>
        <v>0</v>
      </c>
      <c r="O81" s="66">
        <f t="shared" si="296"/>
        <v>0</v>
      </c>
      <c r="P81" s="66">
        <f t="shared" si="296"/>
        <v>0</v>
      </c>
      <c r="Q81" s="66">
        <f t="shared" si="296"/>
        <v>0</v>
      </c>
      <c r="R81" s="66">
        <f t="shared" si="296"/>
        <v>0</v>
      </c>
      <c r="S81" s="66">
        <f t="shared" si="296"/>
        <v>0</v>
      </c>
      <c r="T81" s="66">
        <f t="shared" si="296"/>
        <v>0</v>
      </c>
      <c r="U81" s="66">
        <f t="shared" si="296"/>
        <v>0</v>
      </c>
      <c r="V81" s="66">
        <f t="shared" si="296"/>
        <v>0</v>
      </c>
      <c r="W81" s="66">
        <f t="shared" si="296"/>
        <v>5.5611961453698351</v>
      </c>
      <c r="X81" s="66">
        <f t="shared" si="296"/>
        <v>5.1396378617559773</v>
      </c>
      <c r="Y81" s="66">
        <f t="shared" si="296"/>
        <v>4.7889012710428043</v>
      </c>
      <c r="Z81" s="66">
        <f t="shared" si="296"/>
        <v>6.5424126717660789</v>
      </c>
      <c r="AA81" s="66">
        <f t="shared" si="296"/>
        <v>5.0074367148955403</v>
      </c>
      <c r="AB81" s="66">
        <f t="shared" si="296"/>
        <v>4.7983839334745433</v>
      </c>
      <c r="AC81" s="66">
        <f t="shared" si="296"/>
        <v>5.2026837188631259</v>
      </c>
      <c r="AD81" s="66">
        <f t="shared" si="296"/>
        <v>2.1069093131868128</v>
      </c>
      <c r="AE81" s="66">
        <f t="shared" si="296"/>
        <v>0</v>
      </c>
      <c r="AF81" s="66">
        <f t="shared" si="296"/>
        <v>5.9710082016271711E-2</v>
      </c>
      <c r="AG81" s="66">
        <f t="shared" si="296"/>
        <v>1.4244952999988714</v>
      </c>
      <c r="AH81" s="66">
        <f t="shared" si="296"/>
        <v>0</v>
      </c>
      <c r="AI81" s="66">
        <f t="shared" si="296"/>
        <v>0</v>
      </c>
      <c r="AJ81" s="66">
        <f t="shared" si="296"/>
        <v>11.334032191698491</v>
      </c>
      <c r="AK81" s="66">
        <f t="shared" si="296"/>
        <v>11.664704508184398</v>
      </c>
      <c r="AL81" s="66">
        <f t="shared" si="296"/>
        <v>0</v>
      </c>
      <c r="AN81" s="104">
        <f t="shared" si="297"/>
        <v>0</v>
      </c>
      <c r="AO81" s="104">
        <f t="shared" si="298"/>
        <v>0</v>
      </c>
      <c r="AP81" s="104">
        <f t="shared" si="299"/>
        <v>1.8537320484566118</v>
      </c>
      <c r="AQ81" s="104">
        <f t="shared" si="300"/>
        <v>5.4903172681882877</v>
      </c>
      <c r="AS81" s="104">
        <f t="shared" si="301"/>
        <v>5.0028347890777365</v>
      </c>
      <c r="AT81" s="104">
        <f t="shared" si="302"/>
        <v>0.72220646506769492</v>
      </c>
      <c r="AU81" s="104">
        <f t="shared" si="303"/>
        <v>0.47483176666629046</v>
      </c>
      <c r="AV81" s="104">
        <f t="shared" si="304"/>
        <v>7.6662455666276301</v>
      </c>
      <c r="AX81" s="104">
        <f t="shared" si="305"/>
        <v>1.8360123291612249</v>
      </c>
      <c r="AY81" s="104">
        <f t="shared" si="306"/>
        <v>3.4665296468598381</v>
      </c>
    </row>
    <row r="82" spans="2:51" x14ac:dyDescent="0.25">
      <c r="B82" t="s">
        <v>30</v>
      </c>
      <c r="C82" s="66">
        <f t="shared" si="307"/>
        <v>0</v>
      </c>
      <c r="D82" s="66">
        <f t="shared" si="296"/>
        <v>0</v>
      </c>
      <c r="E82" s="66">
        <f t="shared" si="296"/>
        <v>0</v>
      </c>
      <c r="F82" s="66">
        <f t="shared" si="296"/>
        <v>0</v>
      </c>
      <c r="G82" s="66">
        <f t="shared" si="296"/>
        <v>0</v>
      </c>
      <c r="H82" s="66">
        <f t="shared" si="296"/>
        <v>0</v>
      </c>
      <c r="I82" s="66">
        <f t="shared" si="296"/>
        <v>0</v>
      </c>
      <c r="J82" s="66">
        <f t="shared" si="296"/>
        <v>0</v>
      </c>
      <c r="K82" s="66">
        <f t="shared" si="296"/>
        <v>0</v>
      </c>
      <c r="L82" s="66">
        <f t="shared" si="296"/>
        <v>0</v>
      </c>
      <c r="M82" s="66">
        <f t="shared" si="296"/>
        <v>0</v>
      </c>
      <c r="N82" s="66">
        <f t="shared" si="296"/>
        <v>0</v>
      </c>
      <c r="O82" s="66">
        <f t="shared" si="296"/>
        <v>0</v>
      </c>
      <c r="P82" s="66">
        <f t="shared" si="296"/>
        <v>0</v>
      </c>
      <c r="Q82" s="66">
        <f t="shared" si="296"/>
        <v>0</v>
      </c>
      <c r="R82" s="66">
        <f t="shared" si="296"/>
        <v>0</v>
      </c>
      <c r="S82" s="66">
        <f t="shared" si="296"/>
        <v>0</v>
      </c>
      <c r="T82" s="66">
        <f t="shared" si="296"/>
        <v>0</v>
      </c>
      <c r="U82" s="66">
        <f t="shared" si="296"/>
        <v>0</v>
      </c>
      <c r="V82" s="66">
        <f t="shared" si="296"/>
        <v>0</v>
      </c>
      <c r="W82" s="66">
        <f t="shared" si="296"/>
        <v>0</v>
      </c>
      <c r="X82" s="66">
        <f t="shared" si="296"/>
        <v>0</v>
      </c>
      <c r="Y82" s="66">
        <f t="shared" si="296"/>
        <v>0</v>
      </c>
      <c r="Z82" s="66">
        <f t="shared" si="296"/>
        <v>0</v>
      </c>
      <c r="AA82" s="66">
        <f t="shared" si="296"/>
        <v>0</v>
      </c>
      <c r="AB82" s="66">
        <f t="shared" si="296"/>
        <v>0</v>
      </c>
      <c r="AC82" s="66">
        <f t="shared" si="296"/>
        <v>0</v>
      </c>
      <c r="AD82" s="66">
        <f t="shared" si="296"/>
        <v>0</v>
      </c>
      <c r="AE82" s="66">
        <f t="shared" si="296"/>
        <v>0</v>
      </c>
      <c r="AF82" s="66">
        <f t="shared" si="296"/>
        <v>0</v>
      </c>
      <c r="AG82" s="66">
        <f t="shared" si="296"/>
        <v>0</v>
      </c>
      <c r="AH82" s="66">
        <f t="shared" si="296"/>
        <v>0</v>
      </c>
      <c r="AI82" s="66">
        <f t="shared" si="296"/>
        <v>0</v>
      </c>
      <c r="AJ82" s="66">
        <f t="shared" si="296"/>
        <v>0</v>
      </c>
      <c r="AK82" s="66">
        <f t="shared" si="296"/>
        <v>0</v>
      </c>
      <c r="AL82" s="66">
        <f t="shared" si="296"/>
        <v>0</v>
      </c>
      <c r="AN82" s="104">
        <f t="shared" si="297"/>
        <v>0</v>
      </c>
      <c r="AO82" s="104">
        <f t="shared" si="298"/>
        <v>0</v>
      </c>
      <c r="AP82" s="104">
        <f t="shared" si="299"/>
        <v>0</v>
      </c>
      <c r="AQ82" s="104">
        <f t="shared" si="300"/>
        <v>0</v>
      </c>
      <c r="AS82" s="104">
        <f t="shared" si="301"/>
        <v>0</v>
      </c>
      <c r="AT82" s="104">
        <f t="shared" si="302"/>
        <v>0</v>
      </c>
      <c r="AU82" s="104">
        <f t="shared" si="303"/>
        <v>0</v>
      </c>
      <c r="AV82" s="104">
        <f t="shared" si="304"/>
        <v>0</v>
      </c>
      <c r="AX82" s="104">
        <f t="shared" si="305"/>
        <v>0</v>
      </c>
      <c r="AY82" s="104">
        <f t="shared" si="306"/>
        <v>0</v>
      </c>
    </row>
    <row r="83" spans="2:51" x14ac:dyDescent="0.25">
      <c r="B83" t="s">
        <v>31</v>
      </c>
      <c r="C83" s="66">
        <f t="shared" si="307"/>
        <v>0</v>
      </c>
      <c r="D83" s="66">
        <f t="shared" si="296"/>
        <v>0</v>
      </c>
      <c r="E83" s="66">
        <f t="shared" si="296"/>
        <v>0</v>
      </c>
      <c r="F83" s="66">
        <f t="shared" si="296"/>
        <v>0</v>
      </c>
      <c r="G83" s="66">
        <f t="shared" si="296"/>
        <v>0</v>
      </c>
      <c r="H83" s="66">
        <f t="shared" si="296"/>
        <v>0</v>
      </c>
      <c r="I83" s="66">
        <f t="shared" si="296"/>
        <v>0</v>
      </c>
      <c r="J83" s="66">
        <f t="shared" si="296"/>
        <v>0</v>
      </c>
      <c r="K83" s="66">
        <f t="shared" si="296"/>
        <v>0</v>
      </c>
      <c r="L83" s="66">
        <f t="shared" si="296"/>
        <v>0</v>
      </c>
      <c r="M83" s="66">
        <f t="shared" si="296"/>
        <v>0</v>
      </c>
      <c r="N83" s="66">
        <f t="shared" si="296"/>
        <v>0</v>
      </c>
      <c r="O83" s="66">
        <f t="shared" si="296"/>
        <v>0</v>
      </c>
      <c r="P83" s="66">
        <f t="shared" si="296"/>
        <v>0</v>
      </c>
      <c r="Q83" s="66">
        <f t="shared" si="296"/>
        <v>0</v>
      </c>
      <c r="R83" s="66">
        <f t="shared" si="296"/>
        <v>0</v>
      </c>
      <c r="S83" s="66">
        <f t="shared" si="296"/>
        <v>0</v>
      </c>
      <c r="T83" s="66">
        <f t="shared" si="296"/>
        <v>0</v>
      </c>
      <c r="U83" s="66">
        <f t="shared" si="296"/>
        <v>0</v>
      </c>
      <c r="V83" s="66">
        <f t="shared" si="296"/>
        <v>0</v>
      </c>
      <c r="W83" s="66">
        <f t="shared" si="296"/>
        <v>40.263695637561341</v>
      </c>
      <c r="X83" s="66">
        <f t="shared" si="296"/>
        <v>44.569549659626468</v>
      </c>
      <c r="Y83" s="66">
        <f t="shared" si="296"/>
        <v>36.88063666652446</v>
      </c>
      <c r="Z83" s="66">
        <f t="shared" si="296"/>
        <v>44.817853806011534</v>
      </c>
      <c r="AA83" s="66">
        <f t="shared" si="296"/>
        <v>38.713660365364753</v>
      </c>
      <c r="AB83" s="66">
        <f t="shared" si="296"/>
        <v>34.80571245521822</v>
      </c>
      <c r="AC83" s="66">
        <f t="shared" si="296"/>
        <v>31.731285554214789</v>
      </c>
      <c r="AD83" s="66">
        <f t="shared" si="296"/>
        <v>30.188668787352999</v>
      </c>
      <c r="AE83" s="66">
        <f t="shared" si="296"/>
        <v>26.026814126412383</v>
      </c>
      <c r="AF83" s="66">
        <f t="shared" si="296"/>
        <v>25.220431062265281</v>
      </c>
      <c r="AG83" s="66">
        <f t="shared" si="296"/>
        <v>25.309178825733209</v>
      </c>
      <c r="AH83" s="66">
        <f t="shared" si="296"/>
        <v>85.034605454545456</v>
      </c>
      <c r="AI83" s="66">
        <f t="shared" si="296"/>
        <v>69.29642220383495</v>
      </c>
      <c r="AJ83" s="66">
        <f t="shared" si="296"/>
        <v>67.698231629511127</v>
      </c>
      <c r="AK83" s="66">
        <f t="shared" si="296"/>
        <v>78.334602090450502</v>
      </c>
      <c r="AL83" s="66">
        <f t="shared" si="296"/>
        <v>0</v>
      </c>
      <c r="AN83" s="104">
        <f t="shared" si="297"/>
        <v>0</v>
      </c>
      <c r="AO83" s="104">
        <f t="shared" si="298"/>
        <v>0</v>
      </c>
      <c r="AP83" s="104">
        <f t="shared" si="299"/>
        <v>13.421231879187113</v>
      </c>
      <c r="AQ83" s="104">
        <f t="shared" si="300"/>
        <v>42.089346710720825</v>
      </c>
      <c r="AS83" s="104">
        <f t="shared" si="301"/>
        <v>35.083552791599253</v>
      </c>
      <c r="AT83" s="104">
        <f t="shared" si="302"/>
        <v>27.145304658676888</v>
      </c>
      <c r="AU83" s="104">
        <f t="shared" si="303"/>
        <v>59.880068828037871</v>
      </c>
      <c r="AV83" s="104">
        <f t="shared" si="304"/>
        <v>48.677611239987208</v>
      </c>
      <c r="AX83" s="104">
        <f t="shared" si="305"/>
        <v>13.877644647476984</v>
      </c>
      <c r="AY83" s="104">
        <f t="shared" si="306"/>
        <v>42.696634379575308</v>
      </c>
    </row>
    <row r="84" spans="2:51" x14ac:dyDescent="0.25">
      <c r="B84" t="s">
        <v>32</v>
      </c>
      <c r="C84" s="66">
        <f t="shared" si="307"/>
        <v>0</v>
      </c>
      <c r="D84" s="66">
        <f t="shared" si="296"/>
        <v>0</v>
      </c>
      <c r="E84" s="66">
        <f t="shared" si="296"/>
        <v>0</v>
      </c>
      <c r="F84" s="66">
        <f t="shared" si="296"/>
        <v>0</v>
      </c>
      <c r="G84" s="66">
        <f t="shared" si="296"/>
        <v>0</v>
      </c>
      <c r="H84" s="66">
        <f t="shared" si="296"/>
        <v>0</v>
      </c>
      <c r="I84" s="66">
        <f t="shared" si="296"/>
        <v>0</v>
      </c>
      <c r="J84" s="66">
        <f t="shared" si="296"/>
        <v>0</v>
      </c>
      <c r="K84" s="66">
        <f t="shared" si="296"/>
        <v>0</v>
      </c>
      <c r="L84" s="66">
        <f t="shared" si="296"/>
        <v>0</v>
      </c>
      <c r="M84" s="66">
        <f t="shared" si="296"/>
        <v>0</v>
      </c>
      <c r="N84" s="66">
        <f t="shared" si="296"/>
        <v>0</v>
      </c>
      <c r="O84" s="66">
        <f t="shared" si="296"/>
        <v>0</v>
      </c>
      <c r="P84" s="66">
        <f t="shared" si="296"/>
        <v>0</v>
      </c>
      <c r="Q84" s="66">
        <f t="shared" si="296"/>
        <v>0</v>
      </c>
      <c r="R84" s="66">
        <f t="shared" si="296"/>
        <v>0</v>
      </c>
      <c r="S84" s="66">
        <f t="shared" si="296"/>
        <v>0</v>
      </c>
      <c r="T84" s="66">
        <f t="shared" si="296"/>
        <v>0</v>
      </c>
      <c r="U84" s="66">
        <f t="shared" si="296"/>
        <v>0</v>
      </c>
      <c r="V84" s="66">
        <f t="shared" si="296"/>
        <v>0</v>
      </c>
      <c r="W84" s="66">
        <f t="shared" si="296"/>
        <v>119.01306547018888</v>
      </c>
      <c r="X84" s="66">
        <f t="shared" si="296"/>
        <v>190.11128476872429</v>
      </c>
      <c r="Y84" s="66">
        <f t="shared" si="296"/>
        <v>169.11353842180867</v>
      </c>
      <c r="Z84" s="66">
        <f t="shared" si="296"/>
        <v>195.3136569766117</v>
      </c>
      <c r="AA84" s="66">
        <f t="shared" si="296"/>
        <v>178.5054899773971</v>
      </c>
      <c r="AB84" s="66">
        <f t="shared" si="296"/>
        <v>159.48671582856096</v>
      </c>
      <c r="AC84" s="66">
        <f t="shared" si="296"/>
        <v>157.5997834425099</v>
      </c>
      <c r="AD84" s="66">
        <f t="shared" si="296"/>
        <v>150.92040196645462</v>
      </c>
      <c r="AE84" s="66">
        <f t="shared" si="296"/>
        <v>141.36105217814887</v>
      </c>
      <c r="AF84" s="66">
        <f t="shared" si="296"/>
        <v>127.1410467433555</v>
      </c>
      <c r="AG84" s="66">
        <f t="shared" si="296"/>
        <v>131.93571210941465</v>
      </c>
      <c r="AH84" s="66">
        <f t="shared" si="296"/>
        <v>131.31772816864296</v>
      </c>
      <c r="AI84" s="66">
        <f t="shared" si="296"/>
        <v>121.68141303018311</v>
      </c>
      <c r="AJ84" s="66">
        <f t="shared" si="296"/>
        <v>126.93286158448066</v>
      </c>
      <c r="AK84" s="66">
        <f t="shared" si="296"/>
        <v>129.42382391921305</v>
      </c>
      <c r="AL84" s="66">
        <f t="shared" si="296"/>
        <v>0</v>
      </c>
      <c r="AN84" s="104">
        <f t="shared" si="297"/>
        <v>0</v>
      </c>
      <c r="AO84" s="104">
        <f t="shared" si="298"/>
        <v>0</v>
      </c>
      <c r="AP84" s="104">
        <f t="shared" si="299"/>
        <v>39.671021823396295</v>
      </c>
      <c r="AQ84" s="104">
        <f t="shared" si="300"/>
        <v>184.84616005571488</v>
      </c>
      <c r="AS84" s="104">
        <f t="shared" si="301"/>
        <v>165.19732974948931</v>
      </c>
      <c r="AT84" s="104">
        <f t="shared" si="302"/>
        <v>139.80750029598633</v>
      </c>
      <c r="AU84" s="104">
        <f t="shared" si="303"/>
        <v>128.31161776941357</v>
      </c>
      <c r="AV84" s="104">
        <f t="shared" si="304"/>
        <v>85.452228501231232</v>
      </c>
      <c r="AX84" s="104">
        <f t="shared" si="305"/>
        <v>56.129295469777794</v>
      </c>
      <c r="AY84" s="104">
        <f t="shared" si="306"/>
        <v>129.69216907903012</v>
      </c>
    </row>
    <row r="85" spans="2:51" x14ac:dyDescent="0.25">
      <c r="B85" t="s">
        <v>33</v>
      </c>
      <c r="C85" s="66">
        <f t="shared" si="307"/>
        <v>0</v>
      </c>
      <c r="D85" s="66">
        <f t="shared" si="296"/>
        <v>0</v>
      </c>
      <c r="E85" s="66">
        <f t="shared" si="296"/>
        <v>0</v>
      </c>
      <c r="F85" s="66">
        <f t="shared" si="296"/>
        <v>0</v>
      </c>
      <c r="G85" s="66">
        <f t="shared" si="296"/>
        <v>0</v>
      </c>
      <c r="H85" s="66">
        <f t="shared" si="296"/>
        <v>0</v>
      </c>
      <c r="I85" s="66">
        <f t="shared" si="296"/>
        <v>0</v>
      </c>
      <c r="J85" s="66">
        <f t="shared" si="296"/>
        <v>0</v>
      </c>
      <c r="K85" s="66">
        <f t="shared" si="296"/>
        <v>0</v>
      </c>
      <c r="L85" s="66">
        <f t="shared" si="296"/>
        <v>0</v>
      </c>
      <c r="M85" s="66">
        <f t="shared" si="296"/>
        <v>0</v>
      </c>
      <c r="N85" s="66">
        <f t="shared" si="296"/>
        <v>0</v>
      </c>
      <c r="O85" s="66">
        <f t="shared" si="296"/>
        <v>0</v>
      </c>
      <c r="P85" s="66">
        <f t="shared" si="296"/>
        <v>0</v>
      </c>
      <c r="Q85" s="66">
        <f t="shared" si="296"/>
        <v>0</v>
      </c>
      <c r="R85" s="66">
        <f t="shared" si="296"/>
        <v>0</v>
      </c>
      <c r="S85" s="66">
        <f t="shared" si="296"/>
        <v>0</v>
      </c>
      <c r="T85" s="66">
        <f t="shared" si="296"/>
        <v>0</v>
      </c>
      <c r="U85" s="66">
        <f t="shared" si="296"/>
        <v>0</v>
      </c>
      <c r="V85" s="66">
        <f t="shared" si="296"/>
        <v>0</v>
      </c>
      <c r="W85" s="66">
        <f t="shared" si="296"/>
        <v>0</v>
      </c>
      <c r="X85" s="66">
        <f t="shared" si="296"/>
        <v>0</v>
      </c>
      <c r="Y85" s="66">
        <f t="shared" si="296"/>
        <v>0</v>
      </c>
      <c r="Z85" s="66">
        <f t="shared" si="296"/>
        <v>0</v>
      </c>
      <c r="AA85" s="66">
        <f t="shared" si="296"/>
        <v>0</v>
      </c>
      <c r="AB85" s="66">
        <f t="shared" si="296"/>
        <v>0</v>
      </c>
      <c r="AC85" s="66">
        <f t="shared" si="296"/>
        <v>0</v>
      </c>
      <c r="AD85" s="66">
        <f t="shared" si="296"/>
        <v>0</v>
      </c>
      <c r="AE85" s="66">
        <f t="shared" si="296"/>
        <v>0</v>
      </c>
      <c r="AF85" s="66">
        <f t="shared" si="296"/>
        <v>0</v>
      </c>
      <c r="AG85" s="66">
        <f t="shared" si="296"/>
        <v>0</v>
      </c>
      <c r="AH85" s="66">
        <f t="shared" si="296"/>
        <v>0</v>
      </c>
      <c r="AI85" s="66">
        <f t="shared" si="296"/>
        <v>0</v>
      </c>
      <c r="AJ85" s="66">
        <f t="shared" si="296"/>
        <v>0</v>
      </c>
      <c r="AK85" s="66">
        <f t="shared" si="296"/>
        <v>0</v>
      </c>
      <c r="AL85" s="66">
        <f t="shared" si="296"/>
        <v>0</v>
      </c>
      <c r="AN85" s="104">
        <f t="shared" si="297"/>
        <v>0</v>
      </c>
      <c r="AO85" s="104">
        <f t="shared" si="298"/>
        <v>0</v>
      </c>
      <c r="AP85" s="104">
        <f t="shared" si="299"/>
        <v>0</v>
      </c>
      <c r="AQ85" s="104">
        <f t="shared" si="300"/>
        <v>0</v>
      </c>
      <c r="AS85" s="104">
        <f t="shared" si="301"/>
        <v>0</v>
      </c>
      <c r="AT85" s="104">
        <f t="shared" si="302"/>
        <v>0</v>
      </c>
      <c r="AU85" s="104">
        <f t="shared" si="303"/>
        <v>0</v>
      </c>
      <c r="AV85" s="104">
        <f t="shared" si="304"/>
        <v>0</v>
      </c>
      <c r="AX85" s="104">
        <f t="shared" si="305"/>
        <v>0</v>
      </c>
      <c r="AY85" s="104">
        <f t="shared" si="306"/>
        <v>0</v>
      </c>
    </row>
    <row r="86" spans="2:51" x14ac:dyDescent="0.25">
      <c r="B86" t="s">
        <v>34</v>
      </c>
      <c r="C86" s="66">
        <f t="shared" si="307"/>
        <v>0</v>
      </c>
      <c r="D86" s="66">
        <f t="shared" si="296"/>
        <v>0</v>
      </c>
      <c r="E86" s="66">
        <f t="shared" si="296"/>
        <v>0</v>
      </c>
      <c r="F86" s="66">
        <f t="shared" si="296"/>
        <v>0</v>
      </c>
      <c r="G86" s="66">
        <f t="shared" si="296"/>
        <v>0</v>
      </c>
      <c r="H86" s="66">
        <f t="shared" si="296"/>
        <v>0</v>
      </c>
      <c r="I86" s="66">
        <f t="shared" si="296"/>
        <v>0</v>
      </c>
      <c r="J86" s="66">
        <f t="shared" si="296"/>
        <v>0</v>
      </c>
      <c r="K86" s="66">
        <f t="shared" si="296"/>
        <v>0</v>
      </c>
      <c r="L86" s="66">
        <f t="shared" si="296"/>
        <v>0</v>
      </c>
      <c r="M86" s="66">
        <f t="shared" si="296"/>
        <v>0</v>
      </c>
      <c r="N86" s="66">
        <f t="shared" si="296"/>
        <v>0</v>
      </c>
      <c r="O86" s="66">
        <f t="shared" si="296"/>
        <v>0</v>
      </c>
      <c r="P86" s="66">
        <f t="shared" si="296"/>
        <v>0</v>
      </c>
      <c r="Q86" s="66">
        <f t="shared" si="296"/>
        <v>0</v>
      </c>
      <c r="R86" s="66">
        <f t="shared" si="296"/>
        <v>0</v>
      </c>
      <c r="S86" s="66">
        <f t="shared" si="296"/>
        <v>0</v>
      </c>
      <c r="T86" s="66">
        <f t="shared" si="296"/>
        <v>0</v>
      </c>
      <c r="U86" s="66">
        <f t="shared" si="296"/>
        <v>0</v>
      </c>
      <c r="V86" s="66">
        <f t="shared" si="296"/>
        <v>0</v>
      </c>
      <c r="W86" s="66">
        <f t="shared" si="296"/>
        <v>10.752948497839276</v>
      </c>
      <c r="X86" s="66">
        <f t="shared" si="296"/>
        <v>15.55944024000698</v>
      </c>
      <c r="Y86" s="66">
        <f t="shared" si="296"/>
        <v>7.3336898219733024</v>
      </c>
      <c r="Z86" s="66">
        <f t="shared" si="296"/>
        <v>3.022456956102304</v>
      </c>
      <c r="AA86" s="66">
        <f t="shared" si="296"/>
        <v>2.2314486228392694</v>
      </c>
      <c r="AB86" s="66">
        <f t="shared" si="296"/>
        <v>1.1408958970738212</v>
      </c>
      <c r="AC86" s="66">
        <f t="shared" ref="AC86:AL86" si="308">IF(ISERROR(AC65/AC$8),0,(AC65/AC$8))</f>
        <v>1.5975155145664541</v>
      </c>
      <c r="AD86" s="66">
        <f t="shared" si="308"/>
        <v>1.5383447860034702</v>
      </c>
      <c r="AE86" s="66">
        <f t="shared" si="308"/>
        <v>1.1134382739060946</v>
      </c>
      <c r="AF86" s="66">
        <f t="shared" si="308"/>
        <v>0.15211815078629071</v>
      </c>
      <c r="AG86" s="66">
        <f t="shared" si="308"/>
        <v>0.55757642438809707</v>
      </c>
      <c r="AH86" s="66">
        <f t="shared" si="308"/>
        <v>0</v>
      </c>
      <c r="AI86" s="66">
        <f t="shared" si="308"/>
        <v>0</v>
      </c>
      <c r="AJ86" s="66">
        <f t="shared" si="308"/>
        <v>0</v>
      </c>
      <c r="AK86" s="66">
        <f t="shared" si="308"/>
        <v>0</v>
      </c>
      <c r="AL86" s="66">
        <f t="shared" si="308"/>
        <v>0</v>
      </c>
      <c r="AN86" s="104">
        <f t="shared" si="297"/>
        <v>0</v>
      </c>
      <c r="AO86" s="104">
        <f t="shared" si="298"/>
        <v>0</v>
      </c>
      <c r="AP86" s="104">
        <f t="shared" si="299"/>
        <v>3.5843161659464253</v>
      </c>
      <c r="AQ86" s="104">
        <f t="shared" si="300"/>
        <v>8.6385290060275288</v>
      </c>
      <c r="AS86" s="104">
        <f t="shared" si="301"/>
        <v>1.6566200114931815</v>
      </c>
      <c r="AT86" s="104">
        <f t="shared" si="302"/>
        <v>0.93463373689861851</v>
      </c>
      <c r="AU86" s="104">
        <f t="shared" si="303"/>
        <v>0.1858588081293657</v>
      </c>
      <c r="AV86" s="104">
        <f t="shared" si="304"/>
        <v>0</v>
      </c>
      <c r="AX86" s="104">
        <f t="shared" si="305"/>
        <v>3.0557112929934886</v>
      </c>
      <c r="AY86" s="104">
        <f t="shared" si="306"/>
        <v>0.69427813913029146</v>
      </c>
    </row>
    <row r="88" spans="2:51" ht="15.75" x14ac:dyDescent="0.25">
      <c r="B88" s="64" t="s">
        <v>37</v>
      </c>
      <c r="C88" s="65">
        <f>IF(ISERROR(C11/C$8),0,((C11)/C$8))</f>
        <v>0</v>
      </c>
      <c r="D88" s="65">
        <f t="shared" ref="D88:AL88" si="309">IF(ISERROR(D11/D$8),0,((D11)/D$8))</f>
        <v>0</v>
      </c>
      <c r="E88" s="65">
        <f t="shared" si="309"/>
        <v>0</v>
      </c>
      <c r="F88" s="65">
        <f t="shared" si="309"/>
        <v>0</v>
      </c>
      <c r="G88" s="65">
        <f t="shared" si="309"/>
        <v>0</v>
      </c>
      <c r="H88" s="65">
        <f t="shared" si="309"/>
        <v>0</v>
      </c>
      <c r="I88" s="65">
        <f t="shared" si="309"/>
        <v>0</v>
      </c>
      <c r="J88" s="65">
        <f t="shared" si="309"/>
        <v>0</v>
      </c>
      <c r="K88" s="65">
        <f t="shared" si="309"/>
        <v>0</v>
      </c>
      <c r="L88" s="65">
        <f t="shared" si="309"/>
        <v>0</v>
      </c>
      <c r="M88" s="65">
        <f t="shared" si="309"/>
        <v>0</v>
      </c>
      <c r="N88" s="65">
        <f t="shared" si="309"/>
        <v>0</v>
      </c>
      <c r="O88" s="65">
        <f t="shared" si="309"/>
        <v>0</v>
      </c>
      <c r="P88" s="65">
        <f t="shared" si="309"/>
        <v>0</v>
      </c>
      <c r="Q88" s="65">
        <f t="shared" si="309"/>
        <v>0</v>
      </c>
      <c r="R88" s="65">
        <f t="shared" si="309"/>
        <v>0</v>
      </c>
      <c r="S88" s="65">
        <f t="shared" si="309"/>
        <v>0</v>
      </c>
      <c r="T88" s="65">
        <f t="shared" si="309"/>
        <v>0</v>
      </c>
      <c r="U88" s="65">
        <f t="shared" si="309"/>
        <v>0</v>
      </c>
      <c r="V88" s="65">
        <f t="shared" si="309"/>
        <v>0</v>
      </c>
      <c r="W88" s="65">
        <f t="shared" si="309"/>
        <v>7.9064663574645433</v>
      </c>
      <c r="X88" s="65">
        <f t="shared" si="309"/>
        <v>8.7861755978355731</v>
      </c>
      <c r="Y88" s="65">
        <f t="shared" si="309"/>
        <v>8.4492551285569029</v>
      </c>
      <c r="Z88" s="65">
        <f t="shared" si="309"/>
        <v>9.6553054760078094</v>
      </c>
      <c r="AA88" s="65">
        <f t="shared" si="309"/>
        <v>8.6167859748477653</v>
      </c>
      <c r="AB88" s="65">
        <f t="shared" si="309"/>
        <v>8.0861967521769831</v>
      </c>
      <c r="AC88" s="65">
        <f t="shared" si="309"/>
        <v>8.2973302016893644</v>
      </c>
      <c r="AD88" s="65">
        <f t="shared" si="309"/>
        <v>8.3080730672835923</v>
      </c>
      <c r="AE88" s="65">
        <f t="shared" si="309"/>
        <v>8.5945313789507995</v>
      </c>
      <c r="AF88" s="65">
        <f t="shared" si="309"/>
        <v>8.2848799352814648</v>
      </c>
      <c r="AG88" s="65">
        <f t="shared" si="309"/>
        <v>8.7610644684428483</v>
      </c>
      <c r="AH88" s="65">
        <f t="shared" si="309"/>
        <v>9.0697259552042162</v>
      </c>
      <c r="AI88" s="65">
        <f t="shared" si="309"/>
        <v>9.0269238027555598</v>
      </c>
      <c r="AJ88" s="65">
        <f t="shared" si="309"/>
        <v>9.3942577070546527</v>
      </c>
      <c r="AK88" s="65">
        <f t="shared" si="309"/>
        <v>9.8694154256613569</v>
      </c>
      <c r="AL88" s="65">
        <f t="shared" si="309"/>
        <v>0</v>
      </c>
      <c r="AN88" s="106">
        <f>AVERAGE(O88:Q88)</f>
        <v>0</v>
      </c>
      <c r="AO88" s="106">
        <f>AVERAGE(R88:T88)</f>
        <v>0</v>
      </c>
      <c r="AP88" s="106">
        <f>AVERAGE(U88:W88)</f>
        <v>2.6354887858215146</v>
      </c>
      <c r="AQ88" s="106">
        <f>AVERAGE(X88:Z88)</f>
        <v>8.9635787341334279</v>
      </c>
      <c r="AS88" s="106">
        <f>AVERAGE(AA88:AC88)</f>
        <v>8.3334376429047037</v>
      </c>
      <c r="AT88" s="106">
        <f>AVERAGE(AD88:AF88)</f>
        <v>8.3958281271719528</v>
      </c>
      <c r="AU88" s="106">
        <f>AVERAGE(AG88:AI88)</f>
        <v>8.9525714088008765</v>
      </c>
      <c r="AV88" s="106">
        <f>AVERAGE(AJ88:AL88)</f>
        <v>6.4212243775720026</v>
      </c>
      <c r="AX88" s="106">
        <f>AVERAGE(AN88:AQ88)</f>
        <v>2.8997668799887357</v>
      </c>
      <c r="AY88" s="106">
        <f>AVERAGE(AS88:AV88)</f>
        <v>8.0257653891123848</v>
      </c>
    </row>
    <row r="89" spans="2:51" x14ac:dyDescent="0.25">
      <c r="B89" t="s">
        <v>18</v>
      </c>
      <c r="C89" s="66">
        <f>IF(ISERROR(C14/C$8),0,((C14)/C$8))</f>
        <v>0</v>
      </c>
      <c r="D89" s="66">
        <f t="shared" ref="D89:AL96" si="310">IF(ISERROR(D14/D$8),0,((D14)/D$8))</f>
        <v>0</v>
      </c>
      <c r="E89" s="66">
        <f t="shared" si="310"/>
        <v>0</v>
      </c>
      <c r="F89" s="66">
        <f t="shared" si="310"/>
        <v>0</v>
      </c>
      <c r="G89" s="66">
        <f t="shared" si="310"/>
        <v>0</v>
      </c>
      <c r="H89" s="66">
        <f t="shared" si="310"/>
        <v>0</v>
      </c>
      <c r="I89" s="66">
        <f t="shared" si="310"/>
        <v>0</v>
      </c>
      <c r="J89" s="66">
        <f t="shared" si="310"/>
        <v>0</v>
      </c>
      <c r="K89" s="66">
        <f t="shared" si="310"/>
        <v>0</v>
      </c>
      <c r="L89" s="66">
        <f t="shared" si="310"/>
        <v>0</v>
      </c>
      <c r="M89" s="66">
        <f t="shared" si="310"/>
        <v>0</v>
      </c>
      <c r="N89" s="66">
        <f t="shared" si="310"/>
        <v>0</v>
      </c>
      <c r="O89" s="66">
        <f t="shared" si="310"/>
        <v>0</v>
      </c>
      <c r="P89" s="66">
        <f t="shared" si="310"/>
        <v>0</v>
      </c>
      <c r="Q89" s="66">
        <f t="shared" si="310"/>
        <v>0</v>
      </c>
      <c r="R89" s="66">
        <f t="shared" si="310"/>
        <v>0</v>
      </c>
      <c r="S89" s="66">
        <f t="shared" si="310"/>
        <v>0</v>
      </c>
      <c r="T89" s="66">
        <f t="shared" si="310"/>
        <v>0</v>
      </c>
      <c r="U89" s="66">
        <f t="shared" si="310"/>
        <v>0</v>
      </c>
      <c r="V89" s="66">
        <f t="shared" si="310"/>
        <v>0</v>
      </c>
      <c r="W89" s="66">
        <f t="shared" si="310"/>
        <v>1.460938025139477</v>
      </c>
      <c r="X89" s="66">
        <f t="shared" si="310"/>
        <v>1.6993367079769595</v>
      </c>
      <c r="Y89" s="66">
        <f t="shared" si="310"/>
        <v>1.605145504139968</v>
      </c>
      <c r="Z89" s="66">
        <f t="shared" si="310"/>
        <v>1.9066138992912867</v>
      </c>
      <c r="AA89" s="66">
        <f t="shared" si="310"/>
        <v>1.6984910103512787</v>
      </c>
      <c r="AB89" s="66">
        <f t="shared" si="310"/>
        <v>1.7931931696346852</v>
      </c>
      <c r="AC89" s="66">
        <f t="shared" si="310"/>
        <v>1.8326797103947594</v>
      </c>
      <c r="AD89" s="66">
        <f t="shared" si="310"/>
        <v>1.9411750530171583</v>
      </c>
      <c r="AE89" s="66">
        <f t="shared" si="310"/>
        <v>2.0240459905233115</v>
      </c>
      <c r="AF89" s="66">
        <f t="shared" si="310"/>
        <v>1.9867471702084281</v>
      </c>
      <c r="AG89" s="66">
        <f t="shared" si="310"/>
        <v>2.1933742961282823</v>
      </c>
      <c r="AH89" s="66">
        <f t="shared" si="310"/>
        <v>2.1349407114624506</v>
      </c>
      <c r="AI89" s="66">
        <f t="shared" si="310"/>
        <v>2.1327937067549256</v>
      </c>
      <c r="AJ89" s="66">
        <f t="shared" si="310"/>
        <v>2.2301731869920203</v>
      </c>
      <c r="AK89" s="66">
        <f t="shared" si="310"/>
        <v>2.2597589436263004</v>
      </c>
      <c r="AL89" s="66">
        <f t="shared" si="310"/>
        <v>0</v>
      </c>
      <c r="AN89" s="104">
        <f t="shared" ref="AN89" si="311">AVERAGE(O89:Q89)</f>
        <v>0</v>
      </c>
      <c r="AO89" s="104">
        <f t="shared" ref="AO89" si="312">AVERAGE(R89:T89)</f>
        <v>0</v>
      </c>
      <c r="AP89" s="104">
        <f t="shared" ref="AP89" si="313">AVERAGE(U89:W89)</f>
        <v>0.48697934171315899</v>
      </c>
      <c r="AQ89" s="104">
        <f t="shared" ref="AQ89" si="314">AVERAGE(X89:Z89)</f>
        <v>1.7370320371360715</v>
      </c>
      <c r="AS89" s="104">
        <f t="shared" ref="AS89" si="315">AVERAGE(AA89:AC89)</f>
        <v>1.7747879634602413</v>
      </c>
      <c r="AT89" s="104">
        <f t="shared" ref="AT89" si="316">AVERAGE(AD89:AF89)</f>
        <v>1.9839894045829658</v>
      </c>
      <c r="AU89" s="104">
        <f t="shared" ref="AU89" si="317">AVERAGE(AG89:AI89)</f>
        <v>2.1537029047818863</v>
      </c>
      <c r="AV89" s="104">
        <f t="shared" ref="AV89" si="318">AVERAGE(AJ89:AL89)</f>
        <v>1.4966440435394404</v>
      </c>
      <c r="AX89" s="104">
        <f t="shared" ref="AX89" si="319">AVERAGE(AN89:AQ89)</f>
        <v>0.55600284471230765</v>
      </c>
      <c r="AY89" s="104">
        <f t="shared" ref="AY89" si="320">AVERAGE(AS89:AV89)</f>
        <v>1.8522810790911333</v>
      </c>
    </row>
    <row r="90" spans="2:51" x14ac:dyDescent="0.25">
      <c r="B90" t="s">
        <v>39</v>
      </c>
      <c r="C90" s="66">
        <f t="shared" ref="C90:R96" si="321">IF(ISERROR(C15/C$8),0,((C15)/C$8))</f>
        <v>0</v>
      </c>
      <c r="D90" s="66">
        <f t="shared" si="321"/>
        <v>0</v>
      </c>
      <c r="E90" s="66">
        <f t="shared" si="321"/>
        <v>0</v>
      </c>
      <c r="F90" s="66">
        <f t="shared" si="321"/>
        <v>0</v>
      </c>
      <c r="G90" s="66">
        <f t="shared" si="321"/>
        <v>0</v>
      </c>
      <c r="H90" s="66">
        <f t="shared" si="321"/>
        <v>0</v>
      </c>
      <c r="I90" s="66">
        <f t="shared" si="321"/>
        <v>0</v>
      </c>
      <c r="J90" s="66">
        <f t="shared" si="321"/>
        <v>0</v>
      </c>
      <c r="K90" s="66">
        <f t="shared" si="321"/>
        <v>0</v>
      </c>
      <c r="L90" s="66">
        <f t="shared" si="321"/>
        <v>0</v>
      </c>
      <c r="M90" s="66">
        <f t="shared" si="321"/>
        <v>0</v>
      </c>
      <c r="N90" s="66">
        <f t="shared" si="321"/>
        <v>0</v>
      </c>
      <c r="O90" s="66">
        <f t="shared" si="321"/>
        <v>0</v>
      </c>
      <c r="P90" s="66">
        <f t="shared" si="321"/>
        <v>0</v>
      </c>
      <c r="Q90" s="66">
        <f t="shared" si="321"/>
        <v>0</v>
      </c>
      <c r="R90" s="66">
        <f t="shared" si="321"/>
        <v>0</v>
      </c>
      <c r="S90" s="66">
        <f t="shared" si="310"/>
        <v>0</v>
      </c>
      <c r="T90" s="66">
        <f t="shared" si="310"/>
        <v>0</v>
      </c>
      <c r="U90" s="66">
        <f t="shared" si="310"/>
        <v>0</v>
      </c>
      <c r="V90" s="66">
        <f t="shared" si="310"/>
        <v>0</v>
      </c>
      <c r="W90" s="66">
        <f t="shared" si="310"/>
        <v>0.65918868051354429</v>
      </c>
      <c r="X90" s="66">
        <f t="shared" si="310"/>
        <v>0.78661197416652118</v>
      </c>
      <c r="Y90" s="66">
        <f t="shared" si="310"/>
        <v>0.75642784511838856</v>
      </c>
      <c r="Z90" s="66">
        <f t="shared" si="310"/>
        <v>0.92700175469247315</v>
      </c>
      <c r="AA90" s="66">
        <f t="shared" si="310"/>
        <v>0.9101974183202467</v>
      </c>
      <c r="AB90" s="66">
        <f t="shared" si="310"/>
        <v>0.90874323370204757</v>
      </c>
      <c r="AC90" s="66">
        <f t="shared" si="310"/>
        <v>1.016074814687123</v>
      </c>
      <c r="AD90" s="66">
        <f t="shared" si="310"/>
        <v>1.1240746096009255</v>
      </c>
      <c r="AE90" s="66">
        <f t="shared" si="310"/>
        <v>1.2187126357191453</v>
      </c>
      <c r="AF90" s="66">
        <f t="shared" si="310"/>
        <v>1.2894904730898495</v>
      </c>
      <c r="AG90" s="66">
        <f t="shared" si="310"/>
        <v>1.4473746572328108</v>
      </c>
      <c r="AH90" s="66">
        <f t="shared" si="310"/>
        <v>1.5243214756258234</v>
      </c>
      <c r="AI90" s="66">
        <f t="shared" si="310"/>
        <v>1.5347267690757997</v>
      </c>
      <c r="AJ90" s="66">
        <f t="shared" si="310"/>
        <v>1.6173381168572987</v>
      </c>
      <c r="AK90" s="66">
        <f t="shared" si="310"/>
        <v>1.6121309966300217</v>
      </c>
      <c r="AL90" s="66">
        <f t="shared" si="310"/>
        <v>0</v>
      </c>
      <c r="AN90" s="104">
        <f t="shared" ref="AN90:AN96" si="322">AVERAGE(O90:Q90)</f>
        <v>0</v>
      </c>
      <c r="AO90" s="104">
        <f t="shared" ref="AO90:AO96" si="323">AVERAGE(R90:T90)</f>
        <v>0</v>
      </c>
      <c r="AP90" s="104">
        <f t="shared" ref="AP90:AP96" si="324">AVERAGE(U90:W90)</f>
        <v>0.21972956017118142</v>
      </c>
      <c r="AQ90" s="104">
        <f t="shared" ref="AQ90:AQ96" si="325">AVERAGE(X90:Z90)</f>
        <v>0.82334719132579437</v>
      </c>
      <c r="AS90" s="104">
        <f t="shared" ref="AS90:AS96" si="326">AVERAGE(AA90:AC90)</f>
        <v>0.94500515556980569</v>
      </c>
      <c r="AT90" s="104">
        <f t="shared" ref="AT90:AT96" si="327">AVERAGE(AD90:AF90)</f>
        <v>1.2107592394699733</v>
      </c>
      <c r="AU90" s="104">
        <f t="shared" ref="AU90:AU96" si="328">AVERAGE(AG90:AI90)</f>
        <v>1.5021409673114778</v>
      </c>
      <c r="AV90" s="104">
        <f t="shared" ref="AV90:AV96" si="329">AVERAGE(AJ90:AL90)</f>
        <v>1.0764897044957735</v>
      </c>
      <c r="AX90" s="104">
        <f t="shared" ref="AX90:AX96" si="330">AVERAGE(AN90:AQ90)</f>
        <v>0.26076918787424397</v>
      </c>
      <c r="AY90" s="104">
        <f t="shared" ref="AY90:AY96" si="331">AVERAGE(AS90:AV90)</f>
        <v>1.1835987667117576</v>
      </c>
    </row>
    <row r="91" spans="2:51" x14ac:dyDescent="0.25">
      <c r="B91" t="s">
        <v>40</v>
      </c>
      <c r="C91" s="66">
        <f t="shared" si="321"/>
        <v>0</v>
      </c>
      <c r="D91" s="66">
        <f t="shared" si="310"/>
        <v>0</v>
      </c>
      <c r="E91" s="66">
        <f t="shared" si="310"/>
        <v>0</v>
      </c>
      <c r="F91" s="66">
        <f t="shared" si="310"/>
        <v>0</v>
      </c>
      <c r="G91" s="66">
        <f t="shared" si="310"/>
        <v>0</v>
      </c>
      <c r="H91" s="66">
        <f t="shared" si="310"/>
        <v>0</v>
      </c>
      <c r="I91" s="66">
        <f t="shared" si="310"/>
        <v>0</v>
      </c>
      <c r="J91" s="66">
        <f t="shared" si="310"/>
        <v>0</v>
      </c>
      <c r="K91" s="66">
        <f t="shared" si="310"/>
        <v>0</v>
      </c>
      <c r="L91" s="66">
        <f t="shared" si="310"/>
        <v>0</v>
      </c>
      <c r="M91" s="66">
        <f t="shared" si="310"/>
        <v>0</v>
      </c>
      <c r="N91" s="66">
        <f t="shared" si="310"/>
        <v>0</v>
      </c>
      <c r="O91" s="66">
        <f t="shared" si="310"/>
        <v>0</v>
      </c>
      <c r="P91" s="66">
        <f t="shared" si="310"/>
        <v>0</v>
      </c>
      <c r="Q91" s="66">
        <f t="shared" si="310"/>
        <v>0</v>
      </c>
      <c r="R91" s="66">
        <f t="shared" si="310"/>
        <v>0</v>
      </c>
      <c r="S91" s="66">
        <f t="shared" si="310"/>
        <v>0</v>
      </c>
      <c r="T91" s="66">
        <f t="shared" si="310"/>
        <v>0</v>
      </c>
      <c r="U91" s="66">
        <f t="shared" si="310"/>
        <v>0</v>
      </c>
      <c r="V91" s="66">
        <f t="shared" si="310"/>
        <v>0</v>
      </c>
      <c r="W91" s="66">
        <f t="shared" si="310"/>
        <v>0.49223633797136518</v>
      </c>
      <c r="X91" s="66">
        <f t="shared" si="310"/>
        <v>0.41654739046954098</v>
      </c>
      <c r="Y91" s="66">
        <f t="shared" si="310"/>
        <v>0.37507464854657258</v>
      </c>
      <c r="Z91" s="66">
        <f t="shared" si="310"/>
        <v>0.42858553556100787</v>
      </c>
      <c r="AA91" s="66">
        <f t="shared" si="310"/>
        <v>0.33458540708047702</v>
      </c>
      <c r="AB91" s="66">
        <f t="shared" si="310"/>
        <v>0.30839936194137185</v>
      </c>
      <c r="AC91" s="66">
        <f t="shared" si="310"/>
        <v>0.35072078089984488</v>
      </c>
      <c r="AD91" s="66">
        <f t="shared" si="310"/>
        <v>0.35180258338153081</v>
      </c>
      <c r="AE91" s="66">
        <f t="shared" si="310"/>
        <v>0.38095966569913725</v>
      </c>
      <c r="AF91" s="66">
        <f t="shared" si="310"/>
        <v>0.39957117394421315</v>
      </c>
      <c r="AG91" s="66">
        <f t="shared" si="310"/>
        <v>0.45073180089599063</v>
      </c>
      <c r="AH91" s="66">
        <f t="shared" si="310"/>
        <v>0.48656916996047428</v>
      </c>
      <c r="AI91" s="66">
        <f t="shared" si="310"/>
        <v>0.53580122555191811</v>
      </c>
      <c r="AJ91" s="66">
        <f t="shared" si="310"/>
        <v>0.51578146815966863</v>
      </c>
      <c r="AK91" s="66">
        <f t="shared" si="310"/>
        <v>0.46721730461874378</v>
      </c>
      <c r="AL91" s="66">
        <f t="shared" si="310"/>
        <v>0</v>
      </c>
      <c r="AN91" s="104">
        <f t="shared" si="322"/>
        <v>0</v>
      </c>
      <c r="AO91" s="104">
        <f t="shared" si="323"/>
        <v>0</v>
      </c>
      <c r="AP91" s="104">
        <f t="shared" si="324"/>
        <v>0.16407877932378839</v>
      </c>
      <c r="AQ91" s="104">
        <f t="shared" si="325"/>
        <v>0.40673585819237373</v>
      </c>
      <c r="AS91" s="104">
        <f t="shared" si="326"/>
        <v>0.33123518330723128</v>
      </c>
      <c r="AT91" s="104">
        <f t="shared" si="327"/>
        <v>0.37744447434162703</v>
      </c>
      <c r="AU91" s="104">
        <f t="shared" si="328"/>
        <v>0.49103406546946099</v>
      </c>
      <c r="AV91" s="104">
        <f t="shared" si="329"/>
        <v>0.32766625759280416</v>
      </c>
      <c r="AX91" s="104">
        <f t="shared" si="330"/>
        <v>0.14270365937904053</v>
      </c>
      <c r="AY91" s="104">
        <f t="shared" si="331"/>
        <v>0.38184499517778087</v>
      </c>
    </row>
    <row r="92" spans="2:51" x14ac:dyDescent="0.25">
      <c r="B92" t="s">
        <v>21</v>
      </c>
      <c r="C92" s="66">
        <f t="shared" si="321"/>
        <v>0</v>
      </c>
      <c r="D92" s="66">
        <f t="shared" si="310"/>
        <v>0</v>
      </c>
      <c r="E92" s="66">
        <f t="shared" si="310"/>
        <v>0</v>
      </c>
      <c r="F92" s="66">
        <f t="shared" si="310"/>
        <v>0</v>
      </c>
      <c r="G92" s="66">
        <f t="shared" si="310"/>
        <v>0</v>
      </c>
      <c r="H92" s="66">
        <f t="shared" si="310"/>
        <v>0</v>
      </c>
      <c r="I92" s="66">
        <f t="shared" si="310"/>
        <v>0</v>
      </c>
      <c r="J92" s="66">
        <f t="shared" si="310"/>
        <v>0</v>
      </c>
      <c r="K92" s="66">
        <f t="shared" si="310"/>
        <v>0</v>
      </c>
      <c r="L92" s="66">
        <f t="shared" si="310"/>
        <v>0</v>
      </c>
      <c r="M92" s="66">
        <f t="shared" si="310"/>
        <v>0</v>
      </c>
      <c r="N92" s="66">
        <f t="shared" si="310"/>
        <v>0</v>
      </c>
      <c r="O92" s="66">
        <f t="shared" si="310"/>
        <v>0</v>
      </c>
      <c r="P92" s="66">
        <f t="shared" si="310"/>
        <v>0</v>
      </c>
      <c r="Q92" s="66">
        <f t="shared" si="310"/>
        <v>0</v>
      </c>
      <c r="R92" s="66">
        <f t="shared" si="310"/>
        <v>0</v>
      </c>
      <c r="S92" s="66">
        <f t="shared" si="310"/>
        <v>0</v>
      </c>
      <c r="T92" s="66">
        <f t="shared" si="310"/>
        <v>0</v>
      </c>
      <c r="U92" s="66">
        <f t="shared" si="310"/>
        <v>0</v>
      </c>
      <c r="V92" s="66">
        <f t="shared" si="310"/>
        <v>0</v>
      </c>
      <c r="W92" s="66">
        <f t="shared" si="310"/>
        <v>0</v>
      </c>
      <c r="X92" s="66">
        <f t="shared" si="310"/>
        <v>0</v>
      </c>
      <c r="Y92" s="66">
        <f t="shared" si="310"/>
        <v>0</v>
      </c>
      <c r="Z92" s="66">
        <f t="shared" si="310"/>
        <v>0</v>
      </c>
      <c r="AA92" s="66">
        <f t="shared" si="310"/>
        <v>0</v>
      </c>
      <c r="AB92" s="66">
        <f t="shared" si="310"/>
        <v>0</v>
      </c>
      <c r="AC92" s="66">
        <f t="shared" si="310"/>
        <v>0</v>
      </c>
      <c r="AD92" s="66">
        <f t="shared" si="310"/>
        <v>0</v>
      </c>
      <c r="AE92" s="66">
        <f t="shared" si="310"/>
        <v>0</v>
      </c>
      <c r="AF92" s="66">
        <f t="shared" si="310"/>
        <v>0</v>
      </c>
      <c r="AG92" s="66">
        <f t="shared" si="310"/>
        <v>0</v>
      </c>
      <c r="AH92" s="66">
        <f t="shared" si="310"/>
        <v>0</v>
      </c>
      <c r="AI92" s="66">
        <f t="shared" si="310"/>
        <v>0</v>
      </c>
      <c r="AJ92" s="66">
        <f t="shared" si="310"/>
        <v>0</v>
      </c>
      <c r="AK92" s="66">
        <f t="shared" si="310"/>
        <v>0</v>
      </c>
      <c r="AL92" s="66">
        <f t="shared" si="310"/>
        <v>0</v>
      </c>
      <c r="AN92" s="104">
        <f t="shared" si="322"/>
        <v>0</v>
      </c>
      <c r="AO92" s="104">
        <f t="shared" si="323"/>
        <v>0</v>
      </c>
      <c r="AP92" s="104">
        <f t="shared" si="324"/>
        <v>0</v>
      </c>
      <c r="AQ92" s="104">
        <f t="shared" si="325"/>
        <v>0</v>
      </c>
      <c r="AS92" s="104">
        <f t="shared" si="326"/>
        <v>0</v>
      </c>
      <c r="AT92" s="104">
        <f t="shared" si="327"/>
        <v>0</v>
      </c>
      <c r="AU92" s="104">
        <f t="shared" si="328"/>
        <v>0</v>
      </c>
      <c r="AV92" s="104">
        <f t="shared" si="329"/>
        <v>0</v>
      </c>
      <c r="AX92" s="104">
        <f t="shared" si="330"/>
        <v>0</v>
      </c>
      <c r="AY92" s="104">
        <f t="shared" si="331"/>
        <v>0</v>
      </c>
    </row>
    <row r="93" spans="2:51" x14ac:dyDescent="0.25">
      <c r="B93" t="s">
        <v>22</v>
      </c>
      <c r="C93" s="66">
        <f t="shared" si="321"/>
        <v>0</v>
      </c>
      <c r="D93" s="66">
        <f t="shared" si="310"/>
        <v>0</v>
      </c>
      <c r="E93" s="66">
        <f t="shared" si="310"/>
        <v>0</v>
      </c>
      <c r="F93" s="66">
        <f t="shared" si="310"/>
        <v>0</v>
      </c>
      <c r="G93" s="66">
        <f t="shared" si="310"/>
        <v>0</v>
      </c>
      <c r="H93" s="66">
        <f t="shared" si="310"/>
        <v>0</v>
      </c>
      <c r="I93" s="66">
        <f t="shared" si="310"/>
        <v>0</v>
      </c>
      <c r="J93" s="66">
        <f t="shared" si="310"/>
        <v>0</v>
      </c>
      <c r="K93" s="66">
        <f t="shared" si="310"/>
        <v>0</v>
      </c>
      <c r="L93" s="66">
        <f t="shared" si="310"/>
        <v>0</v>
      </c>
      <c r="M93" s="66">
        <f t="shared" si="310"/>
        <v>0</v>
      </c>
      <c r="N93" s="66">
        <f t="shared" si="310"/>
        <v>0</v>
      </c>
      <c r="O93" s="66">
        <f t="shared" si="310"/>
        <v>0</v>
      </c>
      <c r="P93" s="66">
        <f t="shared" si="310"/>
        <v>0</v>
      </c>
      <c r="Q93" s="66">
        <f t="shared" si="310"/>
        <v>0</v>
      </c>
      <c r="R93" s="66">
        <f t="shared" si="310"/>
        <v>0</v>
      </c>
      <c r="S93" s="66">
        <f t="shared" si="310"/>
        <v>0</v>
      </c>
      <c r="T93" s="66">
        <f t="shared" si="310"/>
        <v>0</v>
      </c>
      <c r="U93" s="66">
        <f t="shared" si="310"/>
        <v>0</v>
      </c>
      <c r="V93" s="66">
        <f t="shared" si="310"/>
        <v>0</v>
      </c>
      <c r="W93" s="66">
        <f t="shared" si="310"/>
        <v>0.30916011292599316</v>
      </c>
      <c r="X93" s="66">
        <f t="shared" si="310"/>
        <v>0.29916215744458019</v>
      </c>
      <c r="Y93" s="66">
        <f t="shared" si="310"/>
        <v>0.45271720709524343</v>
      </c>
      <c r="Z93" s="66">
        <f t="shared" si="310"/>
        <v>0.50491845617446662</v>
      </c>
      <c r="AA93" s="66">
        <f t="shared" si="310"/>
        <v>0.43846659491320961</v>
      </c>
      <c r="AB93" s="66">
        <f t="shared" si="310"/>
        <v>0.37578122957035642</v>
      </c>
      <c r="AC93" s="66">
        <f t="shared" si="310"/>
        <v>0.3549495776590243</v>
      </c>
      <c r="AD93" s="66">
        <f t="shared" si="310"/>
        <v>0.32436861384229804</v>
      </c>
      <c r="AE93" s="66">
        <f t="shared" si="310"/>
        <v>0.47705908638923666</v>
      </c>
      <c r="AF93" s="66">
        <f t="shared" si="310"/>
        <v>0.31812382023506502</v>
      </c>
      <c r="AG93" s="66">
        <f t="shared" si="310"/>
        <v>0.38075651398715821</v>
      </c>
      <c r="AH93" s="66">
        <f t="shared" si="310"/>
        <v>0.44757048748353101</v>
      </c>
      <c r="AI93" s="66">
        <f t="shared" si="310"/>
        <v>0.49285657727559223</v>
      </c>
      <c r="AJ93" s="66">
        <f t="shared" si="310"/>
        <v>0.42644247066781538</v>
      </c>
      <c r="AK93" s="66">
        <f t="shared" si="310"/>
        <v>0.52606853069041948</v>
      </c>
      <c r="AL93" s="66">
        <f t="shared" si="310"/>
        <v>0</v>
      </c>
      <c r="AN93" s="104">
        <f t="shared" si="322"/>
        <v>0</v>
      </c>
      <c r="AO93" s="104">
        <f t="shared" si="323"/>
        <v>0</v>
      </c>
      <c r="AP93" s="104">
        <f t="shared" si="324"/>
        <v>0.10305337097533106</v>
      </c>
      <c r="AQ93" s="104">
        <f t="shared" si="325"/>
        <v>0.41893260690476342</v>
      </c>
      <c r="AS93" s="104">
        <f t="shared" si="326"/>
        <v>0.38973246738086348</v>
      </c>
      <c r="AT93" s="104">
        <f t="shared" si="327"/>
        <v>0.37318384015553319</v>
      </c>
      <c r="AU93" s="104">
        <f t="shared" si="328"/>
        <v>0.44039452624876047</v>
      </c>
      <c r="AV93" s="104">
        <f t="shared" si="329"/>
        <v>0.31750366711941164</v>
      </c>
      <c r="AX93" s="104">
        <f t="shared" si="330"/>
        <v>0.13049649447002362</v>
      </c>
      <c r="AY93" s="104">
        <f t="shared" si="331"/>
        <v>0.38020362522614221</v>
      </c>
    </row>
    <row r="94" spans="2:51" x14ac:dyDescent="0.25">
      <c r="B94" t="s">
        <v>23</v>
      </c>
      <c r="C94" s="66">
        <f t="shared" si="321"/>
        <v>0</v>
      </c>
      <c r="D94" s="66">
        <f t="shared" si="310"/>
        <v>0</v>
      </c>
      <c r="E94" s="66">
        <f t="shared" si="310"/>
        <v>0</v>
      </c>
      <c r="F94" s="66">
        <f t="shared" si="310"/>
        <v>0</v>
      </c>
      <c r="G94" s="66">
        <f t="shared" si="310"/>
        <v>0</v>
      </c>
      <c r="H94" s="66">
        <f t="shared" si="310"/>
        <v>0</v>
      </c>
      <c r="I94" s="66">
        <f t="shared" si="310"/>
        <v>0</v>
      </c>
      <c r="J94" s="66">
        <f t="shared" si="310"/>
        <v>0</v>
      </c>
      <c r="K94" s="66">
        <f t="shared" si="310"/>
        <v>0</v>
      </c>
      <c r="L94" s="66">
        <f t="shared" si="310"/>
        <v>0</v>
      </c>
      <c r="M94" s="66">
        <f t="shared" si="310"/>
        <v>0</v>
      </c>
      <c r="N94" s="66">
        <f t="shared" si="310"/>
        <v>0</v>
      </c>
      <c r="O94" s="66">
        <f t="shared" si="310"/>
        <v>0</v>
      </c>
      <c r="P94" s="66">
        <f t="shared" si="310"/>
        <v>0</v>
      </c>
      <c r="Q94" s="66">
        <f t="shared" si="310"/>
        <v>0</v>
      </c>
      <c r="R94" s="66">
        <f t="shared" si="310"/>
        <v>0</v>
      </c>
      <c r="S94" s="66">
        <f t="shared" si="310"/>
        <v>0</v>
      </c>
      <c r="T94" s="66">
        <f t="shared" si="310"/>
        <v>0</v>
      </c>
      <c r="U94" s="66">
        <f t="shared" si="310"/>
        <v>0</v>
      </c>
      <c r="V94" s="66">
        <f t="shared" si="310"/>
        <v>0</v>
      </c>
      <c r="W94" s="66">
        <f t="shared" si="310"/>
        <v>4.9796834039120794</v>
      </c>
      <c r="X94" s="66">
        <f t="shared" si="310"/>
        <v>5.572447198463955</v>
      </c>
      <c r="Y94" s="66">
        <f t="shared" si="310"/>
        <v>5.2457510854302178</v>
      </c>
      <c r="Z94" s="66">
        <f t="shared" si="310"/>
        <v>5.8826406982308752</v>
      </c>
      <c r="AA94" s="66">
        <f t="shared" si="310"/>
        <v>5.228580509545858</v>
      </c>
      <c r="AB94" s="66">
        <f t="shared" si="310"/>
        <v>4.6991775842681935</v>
      </c>
      <c r="AC94" s="66">
        <f t="shared" si="310"/>
        <v>4.7414292794345796</v>
      </c>
      <c r="AD94" s="66">
        <f t="shared" si="310"/>
        <v>4.5649604781183735</v>
      </c>
      <c r="AE94" s="66">
        <f t="shared" si="310"/>
        <v>4.4924013381696382</v>
      </c>
      <c r="AF94" s="66">
        <f t="shared" si="310"/>
        <v>4.2909045467400668</v>
      </c>
      <c r="AG94" s="66">
        <f t="shared" si="310"/>
        <v>4.2887284606791019</v>
      </c>
      <c r="AH94" s="66">
        <f t="shared" si="310"/>
        <v>4.476316205533597</v>
      </c>
      <c r="AI94" s="66">
        <f t="shared" si="310"/>
        <v>4.3307455240973249</v>
      </c>
      <c r="AJ94" s="66">
        <f t="shared" si="310"/>
        <v>4.6045224643778484</v>
      </c>
      <c r="AK94" s="66">
        <f t="shared" si="310"/>
        <v>5.0042396500958723</v>
      </c>
      <c r="AL94" s="66">
        <f t="shared" si="310"/>
        <v>0</v>
      </c>
      <c r="AN94" s="104">
        <f t="shared" si="322"/>
        <v>0</v>
      </c>
      <c r="AO94" s="104">
        <f t="shared" si="323"/>
        <v>0</v>
      </c>
      <c r="AP94" s="104">
        <f t="shared" si="324"/>
        <v>1.6598944679706931</v>
      </c>
      <c r="AQ94" s="104">
        <f t="shared" si="325"/>
        <v>5.5669463273750166</v>
      </c>
      <c r="AS94" s="104">
        <f t="shared" si="326"/>
        <v>4.8897291244162107</v>
      </c>
      <c r="AT94" s="104">
        <f t="shared" si="327"/>
        <v>4.4494221210093592</v>
      </c>
      <c r="AU94" s="104">
        <f t="shared" si="328"/>
        <v>4.3652633967700076</v>
      </c>
      <c r="AV94" s="104">
        <f t="shared" si="329"/>
        <v>3.2029207048245731</v>
      </c>
      <c r="AX94" s="104">
        <f t="shared" si="330"/>
        <v>1.8067101988364274</v>
      </c>
      <c r="AY94" s="104">
        <f t="shared" si="331"/>
        <v>4.2268338367550378</v>
      </c>
    </row>
    <row r="95" spans="2:51" x14ac:dyDescent="0.25">
      <c r="B95" t="s">
        <v>24</v>
      </c>
      <c r="C95" s="66">
        <f t="shared" si="321"/>
        <v>0</v>
      </c>
      <c r="D95" s="66">
        <f t="shared" si="310"/>
        <v>0</v>
      </c>
      <c r="E95" s="66">
        <f t="shared" si="310"/>
        <v>0</v>
      </c>
      <c r="F95" s="66">
        <f t="shared" si="310"/>
        <v>0</v>
      </c>
      <c r="G95" s="66">
        <f t="shared" si="310"/>
        <v>0</v>
      </c>
      <c r="H95" s="66">
        <f t="shared" si="310"/>
        <v>0</v>
      </c>
      <c r="I95" s="66">
        <f t="shared" si="310"/>
        <v>0</v>
      </c>
      <c r="J95" s="66">
        <f t="shared" si="310"/>
        <v>0</v>
      </c>
      <c r="K95" s="66">
        <f t="shared" si="310"/>
        <v>0</v>
      </c>
      <c r="L95" s="66">
        <f t="shared" si="310"/>
        <v>0</v>
      </c>
      <c r="M95" s="66">
        <f t="shared" si="310"/>
        <v>0</v>
      </c>
      <c r="N95" s="66">
        <f t="shared" si="310"/>
        <v>0</v>
      </c>
      <c r="O95" s="66">
        <f t="shared" si="310"/>
        <v>0</v>
      </c>
      <c r="P95" s="66">
        <f t="shared" si="310"/>
        <v>0</v>
      </c>
      <c r="Q95" s="66">
        <f t="shared" si="310"/>
        <v>0</v>
      </c>
      <c r="R95" s="66">
        <f t="shared" si="310"/>
        <v>0</v>
      </c>
      <c r="S95" s="66">
        <f t="shared" si="310"/>
        <v>0</v>
      </c>
      <c r="T95" s="66">
        <f t="shared" si="310"/>
        <v>0</v>
      </c>
      <c r="U95" s="66">
        <f t="shared" si="310"/>
        <v>0</v>
      </c>
      <c r="V95" s="66">
        <f t="shared" si="310"/>
        <v>0</v>
      </c>
      <c r="W95" s="66">
        <f t="shared" si="310"/>
        <v>2.4366471734892789E-4</v>
      </c>
      <c r="X95" s="66">
        <f t="shared" si="310"/>
        <v>2.7928085180659804E-4</v>
      </c>
      <c r="Y95" s="66">
        <f t="shared" si="310"/>
        <v>1.8561260228868408E-4</v>
      </c>
      <c r="Z95" s="66">
        <f t="shared" si="310"/>
        <v>2.8865070985286409E-4</v>
      </c>
      <c r="AA95" s="66">
        <f t="shared" si="310"/>
        <v>1.0835253581051307E-4</v>
      </c>
      <c r="AB95" s="66">
        <f t="shared" si="310"/>
        <v>7.8449831332862637E-5</v>
      </c>
      <c r="AC95" s="66">
        <f t="shared" si="310"/>
        <v>4.3096017927943461E-5</v>
      </c>
      <c r="AD95" s="66">
        <f t="shared" si="310"/>
        <v>1.0121457489878543E-4</v>
      </c>
      <c r="AE95" s="66">
        <f t="shared" si="310"/>
        <v>5.233515432831855E-5</v>
      </c>
      <c r="AF95" s="66">
        <f t="shared" si="310"/>
        <v>0</v>
      </c>
      <c r="AG95" s="66">
        <f t="shared" si="310"/>
        <v>0</v>
      </c>
      <c r="AH95" s="66">
        <f t="shared" si="310"/>
        <v>7.9051383399209495E-6</v>
      </c>
      <c r="AI95" s="66">
        <f t="shared" si="310"/>
        <v>0</v>
      </c>
      <c r="AJ95" s="66">
        <f t="shared" si="310"/>
        <v>0</v>
      </c>
      <c r="AK95" s="66">
        <f t="shared" si="310"/>
        <v>0</v>
      </c>
      <c r="AL95" s="66">
        <f t="shared" si="310"/>
        <v>0</v>
      </c>
      <c r="AN95" s="104">
        <f t="shared" si="322"/>
        <v>0</v>
      </c>
      <c r="AO95" s="104">
        <f t="shared" si="323"/>
        <v>0</v>
      </c>
      <c r="AP95" s="104">
        <f t="shared" si="324"/>
        <v>8.1221572449642634E-5</v>
      </c>
      <c r="AQ95" s="104">
        <f t="shared" si="325"/>
        <v>2.5118138798271541E-4</v>
      </c>
      <c r="AS95" s="104">
        <f t="shared" si="326"/>
        <v>7.6632795023773059E-5</v>
      </c>
      <c r="AT95" s="104">
        <f t="shared" si="327"/>
        <v>5.1183243075701333E-5</v>
      </c>
      <c r="AU95" s="104">
        <f t="shared" si="328"/>
        <v>2.635046113306983E-6</v>
      </c>
      <c r="AV95" s="104">
        <f t="shared" si="329"/>
        <v>0</v>
      </c>
      <c r="AX95" s="104">
        <f t="shared" si="330"/>
        <v>8.3100740108089507E-5</v>
      </c>
      <c r="AY95" s="104">
        <f t="shared" si="331"/>
        <v>3.2612771053195344E-5</v>
      </c>
    </row>
    <row r="96" spans="2:51" x14ac:dyDescent="0.25">
      <c r="B96" t="s">
        <v>25</v>
      </c>
      <c r="C96" s="66">
        <f t="shared" si="321"/>
        <v>0</v>
      </c>
      <c r="D96" s="66">
        <f t="shared" si="310"/>
        <v>0</v>
      </c>
      <c r="E96" s="66">
        <f t="shared" si="310"/>
        <v>0</v>
      </c>
      <c r="F96" s="66">
        <f t="shared" si="310"/>
        <v>0</v>
      </c>
      <c r="G96" s="66">
        <f t="shared" si="310"/>
        <v>0</v>
      </c>
      <c r="H96" s="66">
        <f t="shared" si="310"/>
        <v>0</v>
      </c>
      <c r="I96" s="66">
        <f t="shared" si="310"/>
        <v>0</v>
      </c>
      <c r="J96" s="66">
        <f t="shared" si="310"/>
        <v>0</v>
      </c>
      <c r="K96" s="66">
        <f t="shared" si="310"/>
        <v>0</v>
      </c>
      <c r="L96" s="66">
        <f t="shared" si="310"/>
        <v>0</v>
      </c>
      <c r="M96" s="66">
        <f t="shared" si="310"/>
        <v>0</v>
      </c>
      <c r="N96" s="66">
        <f t="shared" si="310"/>
        <v>0</v>
      </c>
      <c r="O96" s="66">
        <f t="shared" si="310"/>
        <v>0</v>
      </c>
      <c r="P96" s="66">
        <f t="shared" si="310"/>
        <v>0</v>
      </c>
      <c r="Q96" s="66">
        <f t="shared" si="310"/>
        <v>0</v>
      </c>
      <c r="R96" s="66">
        <f t="shared" si="310"/>
        <v>0</v>
      </c>
      <c r="S96" s="66">
        <f t="shared" si="310"/>
        <v>0</v>
      </c>
      <c r="T96" s="66">
        <f t="shared" si="310"/>
        <v>0</v>
      </c>
      <c r="U96" s="66">
        <f t="shared" si="310"/>
        <v>0</v>
      </c>
      <c r="V96" s="66">
        <f t="shared" si="310"/>
        <v>0</v>
      </c>
      <c r="W96" s="66">
        <f t="shared" si="310"/>
        <v>5.0161322847348255E-3</v>
      </c>
      <c r="X96" s="66">
        <f t="shared" si="310"/>
        <v>1.179088846220981E-2</v>
      </c>
      <c r="Y96" s="66">
        <f t="shared" si="310"/>
        <v>1.3953225624223253E-2</v>
      </c>
      <c r="Z96" s="66">
        <f t="shared" si="310"/>
        <v>5.2564813478468931E-3</v>
      </c>
      <c r="AA96" s="66">
        <f t="shared" si="310"/>
        <v>6.3566821008834342E-3</v>
      </c>
      <c r="AB96" s="66">
        <f t="shared" si="310"/>
        <v>8.2372322899505767E-4</v>
      </c>
      <c r="AC96" s="66">
        <f t="shared" ref="AC96:AL96" si="332">IF(ISERROR(AC21/AC$8),0,((AC21)/AC$8))</f>
        <v>1.43294259610412E-3</v>
      </c>
      <c r="AD96" s="66">
        <f t="shared" si="332"/>
        <v>1.5905147484094853E-3</v>
      </c>
      <c r="AE96" s="66">
        <f t="shared" si="332"/>
        <v>1.300327296003607E-3</v>
      </c>
      <c r="AF96" s="66">
        <f t="shared" si="332"/>
        <v>4.2751063843781029E-5</v>
      </c>
      <c r="AG96" s="66">
        <f t="shared" si="332"/>
        <v>9.8739519505286802E-5</v>
      </c>
      <c r="AH96" s="66">
        <f t="shared" si="332"/>
        <v>0</v>
      </c>
      <c r="AI96" s="66">
        <f t="shared" si="332"/>
        <v>0</v>
      </c>
      <c r="AJ96" s="66">
        <f t="shared" si="332"/>
        <v>0</v>
      </c>
      <c r="AK96" s="66">
        <f t="shared" si="332"/>
        <v>0</v>
      </c>
      <c r="AL96" s="66">
        <f t="shared" si="332"/>
        <v>0</v>
      </c>
      <c r="AN96" s="104">
        <f t="shared" si="322"/>
        <v>0</v>
      </c>
      <c r="AO96" s="104">
        <f t="shared" si="323"/>
        <v>0</v>
      </c>
      <c r="AP96" s="104">
        <f t="shared" si="324"/>
        <v>1.6720440949116084E-3</v>
      </c>
      <c r="AQ96" s="104">
        <f t="shared" si="325"/>
        <v>1.0333531811426652E-2</v>
      </c>
      <c r="AS96" s="104">
        <f t="shared" si="326"/>
        <v>2.8711159753275375E-3</v>
      </c>
      <c r="AT96" s="104">
        <f t="shared" si="327"/>
        <v>9.7786436941895783E-4</v>
      </c>
      <c r="AU96" s="104">
        <f t="shared" si="328"/>
        <v>3.2913173168428932E-5</v>
      </c>
      <c r="AV96" s="104">
        <f t="shared" si="329"/>
        <v>0</v>
      </c>
      <c r="AX96" s="104">
        <f t="shared" si="330"/>
        <v>3.0013939765845652E-3</v>
      </c>
      <c r="AY96" s="104">
        <f t="shared" si="331"/>
        <v>9.7047337947873112E-4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workbookViewId="0">
      <selection activeCell="B2" sqref="B2"/>
    </sheetView>
  </sheetViews>
  <sheetFormatPr baseColWidth="10" defaultRowHeight="15" x14ac:dyDescent="0.25"/>
  <cols>
    <col min="2" max="2" width="33.28515625" bestFit="1" customWidth="1"/>
    <col min="3" max="3" width="24.140625" bestFit="1" customWidth="1"/>
    <col min="4" max="4" width="27" bestFit="1" customWidth="1"/>
    <col min="5" max="5" width="15.140625" bestFit="1" customWidth="1"/>
    <col min="6" max="6" width="19.42578125" bestFit="1" customWidth="1"/>
    <col min="7" max="7" width="22.42578125" bestFit="1" customWidth="1"/>
    <col min="8" max="8" width="13.140625" bestFit="1" customWidth="1"/>
    <col min="9" max="9" width="35.42578125" bestFit="1" customWidth="1"/>
    <col min="10" max="10" width="36.28515625" bestFit="1" customWidth="1"/>
  </cols>
  <sheetData>
    <row r="1" spans="2:10" x14ac:dyDescent="0.25">
      <c r="B1" s="47" t="s">
        <v>13</v>
      </c>
      <c r="D1" s="49"/>
    </row>
    <row r="2" spans="2:10" ht="15.75" thickBot="1" x14ac:dyDescent="0.3">
      <c r="B2" s="83">
        <f>AIRTEL!AK3</f>
        <v>43770</v>
      </c>
      <c r="C2" s="82"/>
      <c r="D2" s="82"/>
      <c r="E2" s="82"/>
      <c r="F2" s="82"/>
      <c r="G2" s="82"/>
      <c r="H2" s="82"/>
      <c r="I2" s="82"/>
      <c r="J2" s="82"/>
    </row>
    <row r="3" spans="2:10" ht="15.75" thickBot="1" x14ac:dyDescent="0.3">
      <c r="B3" s="86"/>
      <c r="C3" s="87" t="s">
        <v>2</v>
      </c>
      <c r="D3" s="87" t="s">
        <v>3</v>
      </c>
      <c r="E3" s="88" t="s">
        <v>4</v>
      </c>
      <c r="F3" s="89" t="s">
        <v>7</v>
      </c>
      <c r="G3" s="89" t="s">
        <v>8</v>
      </c>
      <c r="H3" s="89" t="s">
        <v>9</v>
      </c>
      <c r="I3" s="89" t="s">
        <v>10</v>
      </c>
      <c r="J3" s="89" t="s">
        <v>11</v>
      </c>
    </row>
    <row r="4" spans="2:10" s="30" customFormat="1" x14ac:dyDescent="0.25">
      <c r="B4" s="84" t="s">
        <v>12</v>
      </c>
      <c r="C4" s="85">
        <f t="shared" ref="C4:J4" si="0">C5+C6</f>
        <v>5668.7879999999996</v>
      </c>
      <c r="D4" s="85">
        <f t="shared" si="0"/>
        <v>5357.7790000000005</v>
      </c>
      <c r="E4" s="85">
        <f t="shared" si="0"/>
        <v>1988.384</v>
      </c>
      <c r="F4" s="85">
        <f t="shared" si="0"/>
        <v>0</v>
      </c>
      <c r="G4" s="85">
        <f t="shared" si="0"/>
        <v>9693.8301510384117</v>
      </c>
      <c r="H4" s="85">
        <f t="shared" si="0"/>
        <v>11629.714</v>
      </c>
      <c r="I4" s="85">
        <f t="shared" si="0"/>
        <v>0</v>
      </c>
      <c r="J4" s="85">
        <f t="shared" si="0"/>
        <v>0</v>
      </c>
    </row>
    <row r="5" spans="2:10" x14ac:dyDescent="0.25">
      <c r="B5" s="41" t="s">
        <v>1</v>
      </c>
      <c r="C5" s="33">
        <f>AIRTEL!$AK$14</f>
        <v>977</v>
      </c>
      <c r="D5" s="33">
        <f>AIRTEL!$AK$15</f>
        <v>697</v>
      </c>
      <c r="E5" s="33">
        <f>AIRTEL!$AK$16</f>
        <v>202</v>
      </c>
      <c r="F5" s="33">
        <f>AIRTEL!$AK$17</f>
        <v>0</v>
      </c>
      <c r="G5" s="33">
        <f>AIRTEL!$AK$18</f>
        <v>227.44415103841078</v>
      </c>
      <c r="H5" s="33">
        <f>AIRTEL!$AK$19</f>
        <v>2163.5680000000002</v>
      </c>
      <c r="I5" s="33">
        <f>AIRTEL!$AK$20</f>
        <v>0</v>
      </c>
      <c r="J5" s="33">
        <f>AIRTEL!$AK$21</f>
        <v>0</v>
      </c>
    </row>
    <row r="6" spans="2:10" x14ac:dyDescent="0.25">
      <c r="B6" s="41" t="s">
        <v>0</v>
      </c>
      <c r="C6" s="33">
        <f>MTN!$AK$14</f>
        <v>4691.7879999999996</v>
      </c>
      <c r="D6" s="33">
        <f>MTN!$AK$15</f>
        <v>4660.7790000000005</v>
      </c>
      <c r="E6" s="33">
        <f>MTN!$AK$16</f>
        <v>1786.384</v>
      </c>
      <c r="F6" s="33">
        <f>MTN!$AK$17</f>
        <v>0</v>
      </c>
      <c r="G6" s="33">
        <f>MTN!$AK$18</f>
        <v>9466.3860000000004</v>
      </c>
      <c r="H6" s="33">
        <f>MTN!$AK$19</f>
        <v>9466.1460000000006</v>
      </c>
      <c r="I6" s="33">
        <f>MTN!$AK$20</f>
        <v>0</v>
      </c>
      <c r="J6" s="33">
        <f>MTN!$AK$21</f>
        <v>0</v>
      </c>
    </row>
    <row r="7" spans="2:10" x14ac:dyDescent="0.25">
      <c r="B7" s="42"/>
      <c r="C7" s="38"/>
      <c r="D7" s="38"/>
      <c r="E7" s="38"/>
      <c r="F7" s="38"/>
      <c r="G7" s="38"/>
      <c r="H7" s="34"/>
      <c r="I7" s="34"/>
      <c r="J7" s="34"/>
    </row>
    <row r="8" spans="2:10" x14ac:dyDescent="0.25">
      <c r="B8" s="31" t="s">
        <v>50</v>
      </c>
      <c r="C8" s="35">
        <f t="shared" ref="C8:J8" si="1">C10+C11</f>
        <v>42631436.796999998</v>
      </c>
      <c r="D8" s="35">
        <f t="shared" si="1"/>
        <v>36277951.548999995</v>
      </c>
      <c r="E8" s="35">
        <f t="shared" si="1"/>
        <v>9898557.5899999999</v>
      </c>
      <c r="F8" s="35">
        <f t="shared" si="1"/>
        <v>0</v>
      </c>
      <c r="G8" s="35">
        <f t="shared" si="1"/>
        <v>3893836.3089999999</v>
      </c>
      <c r="H8" s="35">
        <f t="shared" si="1"/>
        <v>2563541.2447434822</v>
      </c>
      <c r="I8" s="35">
        <f t="shared" si="1"/>
        <v>0</v>
      </c>
      <c r="J8" s="35">
        <f t="shared" si="1"/>
        <v>0</v>
      </c>
    </row>
    <row r="9" spans="2:10" x14ac:dyDescent="0.25">
      <c r="B9" s="40"/>
      <c r="C9" s="37"/>
      <c r="D9" s="39"/>
      <c r="E9" s="39"/>
      <c r="F9" s="39"/>
      <c r="G9" s="39"/>
      <c r="H9" s="39"/>
      <c r="I9" s="39"/>
      <c r="J9" s="39"/>
    </row>
    <row r="10" spans="2:10" x14ac:dyDescent="0.25">
      <c r="B10" s="41" t="s">
        <v>1</v>
      </c>
      <c r="C10" s="33">
        <f>AIRTEL!$AK$36</f>
        <v>6607555</v>
      </c>
      <c r="D10" s="33">
        <f>AIRTEL!$AK$37</f>
        <v>5263001</v>
      </c>
      <c r="E10" s="33">
        <f>AIRTEL!$AK$38</f>
        <v>1265008</v>
      </c>
      <c r="F10" s="33">
        <f>AIRTEL!$AK$39</f>
        <v>0</v>
      </c>
      <c r="G10" s="33">
        <f>AIRTEL!$AK$40</f>
        <v>1688632</v>
      </c>
      <c r="H10" s="33">
        <f>AIRTEL!$AK$41</f>
        <v>748277</v>
      </c>
      <c r="I10" s="33">
        <f>AIRTEL!$AK$42</f>
        <v>0</v>
      </c>
      <c r="J10" s="33">
        <f>AIRTEL!$AK$43</f>
        <v>0</v>
      </c>
    </row>
    <row r="11" spans="2:10" x14ac:dyDescent="0.25">
      <c r="B11" s="41" t="s">
        <v>0</v>
      </c>
      <c r="C11" s="33">
        <f>MTN!$AK$36</f>
        <v>36023881.796999998</v>
      </c>
      <c r="D11" s="33">
        <f>MTN!$AK$37</f>
        <v>31014950.548999999</v>
      </c>
      <c r="E11" s="33">
        <f>MTN!$AK$38</f>
        <v>8633549.5899999999</v>
      </c>
      <c r="F11" s="33">
        <f>MTN!$AK$39</f>
        <v>0</v>
      </c>
      <c r="G11" s="33">
        <f>MTN!$AK$40</f>
        <v>2205204.3089999999</v>
      </c>
      <c r="H11" s="33">
        <f>MTN!$AK$41</f>
        <v>1815264.244743482</v>
      </c>
      <c r="I11" s="33">
        <f>MTN!$AK$42</f>
        <v>0</v>
      </c>
      <c r="J11" s="33">
        <f>MTN!$AK$43</f>
        <v>0</v>
      </c>
    </row>
    <row r="12" spans="2:10" x14ac:dyDescent="0.25">
      <c r="B12" s="43"/>
      <c r="C12" s="34"/>
      <c r="D12" s="34"/>
      <c r="E12" s="34"/>
      <c r="F12" s="34"/>
      <c r="G12" s="34"/>
      <c r="H12" s="34"/>
      <c r="I12" s="34"/>
      <c r="J12" s="34"/>
    </row>
    <row r="13" spans="2:10" x14ac:dyDescent="0.25">
      <c r="B13" s="31" t="s">
        <v>122</v>
      </c>
      <c r="C13" s="35">
        <f t="shared" ref="C13:J13" si="2">C16+C15</f>
        <v>0</v>
      </c>
      <c r="D13" s="35">
        <f t="shared" si="2"/>
        <v>743111.63376114401</v>
      </c>
      <c r="E13" s="35">
        <f t="shared" si="2"/>
        <v>133293.38870479402</v>
      </c>
      <c r="F13" s="35">
        <f t="shared" si="2"/>
        <v>0</v>
      </c>
      <c r="G13" s="35">
        <f t="shared" si="2"/>
        <v>50759.234331110012</v>
      </c>
      <c r="H13" s="35">
        <f t="shared" si="2"/>
        <v>55956.002</v>
      </c>
      <c r="I13" s="35">
        <f t="shared" si="2"/>
        <v>0</v>
      </c>
      <c r="J13" s="35">
        <f t="shared" si="2"/>
        <v>0</v>
      </c>
    </row>
    <row r="14" spans="2:10" s="45" customFormat="1" x14ac:dyDescent="0.25">
      <c r="B14" s="46"/>
      <c r="C14" s="37"/>
      <c r="D14" s="37"/>
      <c r="E14" s="37"/>
      <c r="F14" s="37"/>
      <c r="G14" s="37"/>
      <c r="H14" s="37"/>
      <c r="I14" s="37"/>
      <c r="J14" s="37"/>
    </row>
    <row r="15" spans="2:10" x14ac:dyDescent="0.25">
      <c r="B15" s="41" t="s">
        <v>1</v>
      </c>
      <c r="C15" s="33">
        <f>AIRTEL!$AK$58</f>
        <v>0</v>
      </c>
      <c r="D15" s="33">
        <f>AIRTEL!$AK$59</f>
        <v>95858.687999999995</v>
      </c>
      <c r="E15" s="33">
        <f>AIRTEL!$AK$60</f>
        <v>5043.2</v>
      </c>
      <c r="F15" s="33">
        <f>AIRTEL!$AK$61</f>
        <v>0</v>
      </c>
      <c r="G15" s="33">
        <f>AIRTEL!$AK$62</f>
        <v>33867.730210000002</v>
      </c>
      <c r="H15" s="33">
        <f>AIRTEL!$AK$63</f>
        <v>55956.002</v>
      </c>
      <c r="I15" s="33">
        <f>AIRTEL!$AK$64</f>
        <v>0</v>
      </c>
      <c r="J15" s="33">
        <f>AIRTEL!$AK$65</f>
        <v>0</v>
      </c>
    </row>
    <row r="16" spans="2:10" x14ac:dyDescent="0.25">
      <c r="B16" s="80" t="s">
        <v>0</v>
      </c>
      <c r="C16" s="81">
        <f>MTN!$AK$58</f>
        <v>0</v>
      </c>
      <c r="D16" s="81">
        <f>MTN!$AK$59</f>
        <v>647252.94576114404</v>
      </c>
      <c r="E16" s="81">
        <f>MTN!$AK$60</f>
        <v>128250.18870479401</v>
      </c>
      <c r="F16" s="81">
        <f>MTN!$AK$61</f>
        <v>0</v>
      </c>
      <c r="G16" s="81">
        <f>MTN!$AK$62</f>
        <v>16891.504121110007</v>
      </c>
      <c r="H16" s="81">
        <f>MTN!$AK$63</f>
        <v>0</v>
      </c>
      <c r="I16" s="81">
        <f>MTN!$AK$64</f>
        <v>0</v>
      </c>
      <c r="J16" s="81">
        <f>MTN!$AK$65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5" x14ac:dyDescent="0.25"/>
  <cols>
    <col min="1" max="1" width="43.5703125" customWidth="1"/>
    <col min="2" max="3" width="12.7109375" bestFit="1" customWidth="1"/>
    <col min="4" max="4" width="14" bestFit="1" customWidth="1"/>
    <col min="7" max="8" width="12.7109375" hidden="1" customWidth="1"/>
    <col min="9" max="9" width="14" hidden="1" customWidth="1"/>
    <col min="10" max="11" width="0" hidden="1" customWidth="1"/>
    <col min="12" max="14" width="11.5703125" bestFit="1" customWidth="1"/>
    <col min="17" max="17" width="12.5703125" bestFit="1" customWidth="1"/>
    <col min="18" max="19" width="13.85546875" bestFit="1" customWidth="1"/>
    <col min="22" max="22" width="12.140625" bestFit="1" customWidth="1"/>
    <col min="23" max="23" width="16.28515625" bestFit="1" customWidth="1"/>
    <col min="24" max="25" width="14.7109375" bestFit="1" customWidth="1"/>
    <col min="26" max="26" width="12.7109375" bestFit="1" customWidth="1"/>
    <col min="27" max="28" width="13.7109375" bestFit="1" customWidth="1"/>
  </cols>
  <sheetData>
    <row r="1" spans="1:28" ht="21.75" thickBot="1" x14ac:dyDescent="0.3">
      <c r="A1" s="219"/>
      <c r="B1" s="221">
        <f>'Données n-1'!B2</f>
        <v>43770</v>
      </c>
      <c r="C1" s="222" t="str">
        <f ca="1">TEXT("1/"&amp;MONTH(TODAY())-1,"mmmmmmmmm")</f>
        <v>1/0</v>
      </c>
      <c r="D1" s="222" t="str">
        <f ca="1">TEXT("1/"&amp;MONTH(TODAY())-1,"mmmmmmmmm")</f>
        <v>1/0</v>
      </c>
      <c r="E1" s="222" t="str">
        <f ca="1">TEXT("1/"&amp;MONTH(TODAY())-1,"mmmmmmmmm")</f>
        <v>1/0</v>
      </c>
      <c r="F1" s="223" t="str">
        <f ca="1">TEXT("1/"&amp;MONTH(TODAY())-1,"mmmmmmmmm")</f>
        <v>1/0</v>
      </c>
      <c r="G1" s="221" t="str">
        <f ca="1">TEXT("2/"&amp;MONTH(TODAY())-2,"mmm-aa")</f>
        <v>2/-1</v>
      </c>
      <c r="H1" s="222" t="str">
        <f ca="1">TEXT("1/"&amp;MONTH(TODAY())-1,"mmmmmmmmm")</f>
        <v>1/0</v>
      </c>
      <c r="I1" s="222" t="str">
        <f ca="1">TEXT("1/"&amp;MONTH(TODAY())-1,"mmmmmmmmm")</f>
        <v>1/0</v>
      </c>
      <c r="J1" s="222" t="str">
        <f ca="1">TEXT("1/"&amp;MONTH(TODAY())-1,"mmmmmmmmm")</f>
        <v>1/0</v>
      </c>
      <c r="K1" s="223" t="str">
        <f ca="1">TEXT("1/"&amp;MONTH(TODAY())-1,"mmmmmmmmm")</f>
        <v>1/0</v>
      </c>
      <c r="L1" s="221">
        <f>B1-360</f>
        <v>43410</v>
      </c>
      <c r="M1" s="222" t="str">
        <f ca="1">TEXT("1/"&amp;MONTH(TODAY())-1,"mmmmmmmmm")</f>
        <v>1/0</v>
      </c>
      <c r="N1" s="222" t="str">
        <f ca="1">TEXT("1/"&amp;MONTH(TODAY())-1,"mmmmmmmmm")</f>
        <v>1/0</v>
      </c>
      <c r="O1" s="222" t="str">
        <f ca="1">TEXT("1/"&amp;MONTH(TODAY())-1,"mmmmmmmmm")</f>
        <v>1/0</v>
      </c>
      <c r="P1" s="223" t="str">
        <f ca="1">TEXT("1/"&amp;MONTH(TODAY())-1,"mmmmmmmmm")</f>
        <v>1/0</v>
      </c>
      <c r="Q1" s="224" t="s">
        <v>152</v>
      </c>
      <c r="R1" s="225"/>
      <c r="S1" s="226"/>
      <c r="T1" s="216" t="s">
        <v>151</v>
      </c>
      <c r="U1" s="217"/>
      <c r="V1" s="218"/>
      <c r="W1" s="216" t="s">
        <v>136</v>
      </c>
      <c r="X1" s="217"/>
      <c r="Y1" s="218"/>
      <c r="Z1" s="216" t="s">
        <v>147</v>
      </c>
      <c r="AA1" s="217"/>
      <c r="AB1" s="218"/>
    </row>
    <row r="2" spans="1:28" ht="45.75" thickBot="1" x14ac:dyDescent="0.3">
      <c r="A2" s="220"/>
      <c r="B2" s="122" t="s">
        <v>1</v>
      </c>
      <c r="C2" s="123" t="s">
        <v>0</v>
      </c>
      <c r="D2" s="123" t="s">
        <v>137</v>
      </c>
      <c r="E2" s="123" t="s">
        <v>138</v>
      </c>
      <c r="F2" s="124" t="s">
        <v>139</v>
      </c>
      <c r="G2" s="125" t="s">
        <v>1</v>
      </c>
      <c r="H2" s="126" t="s">
        <v>0</v>
      </c>
      <c r="I2" s="126" t="s">
        <v>137</v>
      </c>
      <c r="J2" s="126" t="s">
        <v>138</v>
      </c>
      <c r="K2" s="127" t="s">
        <v>139</v>
      </c>
      <c r="L2" s="125" t="s">
        <v>1</v>
      </c>
      <c r="M2" s="126" t="s">
        <v>0</v>
      </c>
      <c r="N2" s="126" t="s">
        <v>137</v>
      </c>
      <c r="O2" s="126" t="s">
        <v>138</v>
      </c>
      <c r="P2" s="127" t="s">
        <v>139</v>
      </c>
      <c r="Q2" s="125" t="s">
        <v>1</v>
      </c>
      <c r="R2" s="126" t="s">
        <v>0</v>
      </c>
      <c r="S2" s="128" t="s">
        <v>137</v>
      </c>
      <c r="T2" s="125" t="s">
        <v>1</v>
      </c>
      <c r="U2" s="126" t="s">
        <v>0</v>
      </c>
      <c r="V2" s="128" t="s">
        <v>137</v>
      </c>
      <c r="W2" s="122" t="s">
        <v>1</v>
      </c>
      <c r="X2" s="123" t="s">
        <v>0</v>
      </c>
      <c r="Y2" s="124" t="s">
        <v>137</v>
      </c>
      <c r="Z2" s="122" t="s">
        <v>1</v>
      </c>
      <c r="AA2" s="123" t="s">
        <v>0</v>
      </c>
      <c r="AB2" s="124" t="s">
        <v>137</v>
      </c>
    </row>
    <row r="3" spans="1:28" x14ac:dyDescent="0.25">
      <c r="A3" s="129" t="s">
        <v>85</v>
      </c>
      <c r="B3" s="130">
        <f>AIRTEL!AK5</f>
        <v>2861.674</v>
      </c>
      <c r="C3" s="131">
        <f>MTN!AK5</f>
        <v>2923.654</v>
      </c>
      <c r="D3" s="131">
        <f>SUM(B3:C3)</f>
        <v>5785.3279999999995</v>
      </c>
      <c r="E3" s="132">
        <f>IF(ISERROR(B3/$D3),0,B3/$D3)</f>
        <v>0.49464334606438914</v>
      </c>
      <c r="F3" s="133">
        <f>IF(ISERROR(C3/$D3),0,C3/$D3)</f>
        <v>0.50535665393561091</v>
      </c>
      <c r="G3" s="130">
        <f>AIRTEL!AH5</f>
        <v>3984.75</v>
      </c>
      <c r="H3" s="131">
        <f>MTN!AH5</f>
        <v>2588.4670000000001</v>
      </c>
      <c r="I3" s="134">
        <f>SUM(G3:H3)</f>
        <v>6573.2170000000006</v>
      </c>
      <c r="J3" s="132">
        <f t="shared" ref="J3:K31" si="0">IF(ISERROR(G3/$I3),0,G3/$I3)</f>
        <v>0.6062100186255831</v>
      </c>
      <c r="K3" s="133">
        <f t="shared" si="0"/>
        <v>0.39378998137441679</v>
      </c>
      <c r="L3" s="130">
        <f>AIRTEL!Y5</f>
        <v>2570.7750000000001</v>
      </c>
      <c r="M3" s="131">
        <f>MTN!Y5</f>
        <v>1922.5650000000001</v>
      </c>
      <c r="N3" s="134">
        <f>SUM(L3:M3)</f>
        <v>4493.34</v>
      </c>
      <c r="O3" s="132">
        <f t="shared" ref="O3:P6" si="1">IF(ISERROR(L3/$N3),0,L3/$N3)</f>
        <v>0.5721300858604067</v>
      </c>
      <c r="P3" s="133">
        <f t="shared" si="1"/>
        <v>0.42786991413959324</v>
      </c>
      <c r="Q3" s="135">
        <f t="shared" ref="Q3:R13" si="2">B3-L3</f>
        <v>290.89899999999989</v>
      </c>
      <c r="R3" s="136">
        <f t="shared" si="2"/>
        <v>1001.0889999999999</v>
      </c>
      <c r="S3" s="137">
        <f>SUM(Q3:R3)</f>
        <v>1291.9879999999998</v>
      </c>
      <c r="T3" s="138">
        <f t="shared" ref="T3:V6" si="3">IF(ISERROR(B3/L3-1),0,B3/L3-1)</f>
        <v>0.11315614941019736</v>
      </c>
      <c r="U3" s="139">
        <f t="shared" si="3"/>
        <v>0.52070489164215505</v>
      </c>
      <c r="V3" s="140">
        <f t="shared" si="3"/>
        <v>0.28753399475668417</v>
      </c>
      <c r="W3" s="141">
        <f>AIRTEL!AY5</f>
        <v>0</v>
      </c>
      <c r="X3" s="142">
        <f>MTN!AY5</f>
        <v>0</v>
      </c>
      <c r="Y3" s="143">
        <f>SUM(W3:X3)</f>
        <v>0</v>
      </c>
      <c r="Z3" s="141">
        <f>AIRTEL!BB5</f>
        <v>0</v>
      </c>
      <c r="AA3" s="142">
        <f>MTN!BB5</f>
        <v>0</v>
      </c>
      <c r="AB3" s="143">
        <f>SUM(Z3:AA3)</f>
        <v>0</v>
      </c>
    </row>
    <row r="4" spans="1:28" x14ac:dyDescent="0.25">
      <c r="A4" s="144" t="s">
        <v>86</v>
      </c>
      <c r="B4" s="145">
        <f>AIRTEL!AK8</f>
        <v>432.34699999999998</v>
      </c>
      <c r="C4" s="146">
        <f>MTN!AK8</f>
        <v>1347.453</v>
      </c>
      <c r="D4" s="146">
        <f>SUM(B4:C4)</f>
        <v>1779.8</v>
      </c>
      <c r="E4" s="147">
        <f>IF(ISERROR(B4/$D4),0,B4/$D4)</f>
        <v>0.24291886728845938</v>
      </c>
      <c r="F4" s="148">
        <f>IF(ISERROR(C4/$D4),0,C4/$D4)</f>
        <v>0.75708113271154065</v>
      </c>
      <c r="G4" s="149">
        <f>AIRTEL!AH8</f>
        <v>379.5</v>
      </c>
      <c r="H4" s="150">
        <f>MTN!AH8</f>
        <v>1244.1289999999999</v>
      </c>
      <c r="I4" s="151">
        <f>SUM(G4:H4)</f>
        <v>1623.6289999999999</v>
      </c>
      <c r="J4" s="152">
        <f t="shared" si="0"/>
        <v>0.23373566251896216</v>
      </c>
      <c r="K4" s="153">
        <f t="shared" si="0"/>
        <v>0.76626433748103784</v>
      </c>
      <c r="L4" s="149">
        <f>AIRTEL!Y8</f>
        <v>123.914</v>
      </c>
      <c r="M4" s="150">
        <f>MTN!Y8</f>
        <v>642.42499999999995</v>
      </c>
      <c r="N4" s="151">
        <f>SUM(L4:M4)</f>
        <v>766.33899999999994</v>
      </c>
      <c r="O4" s="152">
        <f t="shared" si="1"/>
        <v>0.16169606401344577</v>
      </c>
      <c r="P4" s="153">
        <f t="shared" si="1"/>
        <v>0.83830393598655428</v>
      </c>
      <c r="Q4" s="154">
        <f t="shared" si="2"/>
        <v>308.43299999999999</v>
      </c>
      <c r="R4" s="155">
        <f t="shared" si="2"/>
        <v>705.02800000000002</v>
      </c>
      <c r="S4" s="156">
        <f t="shared" ref="S4:S31" si="4">SUM(Q4:R4)</f>
        <v>1013.461</v>
      </c>
      <c r="T4" s="157">
        <f t="shared" si="3"/>
        <v>2.4890892070306823</v>
      </c>
      <c r="U4" s="158">
        <f t="shared" si="3"/>
        <v>1.0974479511226991</v>
      </c>
      <c r="V4" s="159">
        <f t="shared" si="3"/>
        <v>1.3224708647217485</v>
      </c>
      <c r="W4" s="160">
        <f>AIRTEL!AY8</f>
        <v>0</v>
      </c>
      <c r="X4" s="161">
        <f>MTN!AY8</f>
        <v>0</v>
      </c>
      <c r="Y4" s="162">
        <f>SUM(W4:X4)</f>
        <v>0</v>
      </c>
      <c r="Z4" s="160">
        <f>AIRTEL!BB8</f>
        <v>0</v>
      </c>
      <c r="AA4" s="161">
        <f>MTN!BB8</f>
        <v>0</v>
      </c>
      <c r="AB4" s="162">
        <f>SUM(Z4:AA4)</f>
        <v>0</v>
      </c>
    </row>
    <row r="5" spans="1:28" x14ac:dyDescent="0.25">
      <c r="A5" s="163" t="s">
        <v>140</v>
      </c>
      <c r="B5" s="164">
        <f>AIRTEL!AK11</f>
        <v>4267.0121510384106</v>
      </c>
      <c r="C5" s="165">
        <f>MTN!AK11</f>
        <v>30071.483</v>
      </c>
      <c r="D5" s="165">
        <f>SUM(B5:C5)</f>
        <v>34338.495151038413</v>
      </c>
      <c r="E5" s="166">
        <f t="shared" ref="E5:F31" si="5">IF(ISERROR(B5/$D5),0,B5/$D5)</f>
        <v>0.12426322505601629</v>
      </c>
      <c r="F5" s="167">
        <f t="shared" si="5"/>
        <v>0.87573677494398361</v>
      </c>
      <c r="G5" s="164">
        <f>SUM(G6:G13)</f>
        <v>3441.9610000000002</v>
      </c>
      <c r="H5" s="165">
        <f>SUM(H6:H13)</f>
        <v>30025.988000000001</v>
      </c>
      <c r="I5" s="168">
        <f>SUM(G5:H5)</f>
        <v>33467.949000000001</v>
      </c>
      <c r="J5" s="166">
        <f t="shared" si="0"/>
        <v>0.10284349961212144</v>
      </c>
      <c r="K5" s="167">
        <f t="shared" si="0"/>
        <v>0.89715650038787853</v>
      </c>
      <c r="L5" s="164">
        <f>AIRTEL!Y11</f>
        <v>1046.981</v>
      </c>
      <c r="M5" s="165">
        <f>MTN!Y11</f>
        <v>10411.776</v>
      </c>
      <c r="N5" s="168">
        <f>SUM(L5:M5)</f>
        <v>11458.757</v>
      </c>
      <c r="O5" s="166">
        <f t="shared" si="1"/>
        <v>9.1369508926666301E-2</v>
      </c>
      <c r="P5" s="167">
        <f t="shared" si="1"/>
        <v>0.90863049107333371</v>
      </c>
      <c r="Q5" s="169">
        <f t="shared" si="2"/>
        <v>3220.0311510384108</v>
      </c>
      <c r="R5" s="170">
        <f t="shared" si="2"/>
        <v>19659.707000000002</v>
      </c>
      <c r="S5" s="171">
        <f t="shared" si="4"/>
        <v>22879.738151038415</v>
      </c>
      <c r="T5" s="172">
        <f t="shared" si="3"/>
        <v>3.075539241914047</v>
      </c>
      <c r="U5" s="173">
        <f t="shared" si="3"/>
        <v>1.8882183980907774</v>
      </c>
      <c r="V5" s="174">
        <f t="shared" si="3"/>
        <v>1.9967033205293045</v>
      </c>
      <c r="W5" s="169">
        <f>SUM(W6:W13)</f>
        <v>28990.206472257374</v>
      </c>
      <c r="X5" s="170">
        <f>SUM(X6:X13)</f>
        <v>280835.79099999997</v>
      </c>
      <c r="Y5" s="171">
        <f>SUM(W5:X5)</f>
        <v>309825.99747225735</v>
      </c>
      <c r="Z5" s="169">
        <f>SUM(Z6:Z13)</f>
        <v>4265.7890000000007</v>
      </c>
      <c r="AA5" s="170">
        <f>SUM(AA6:AA13)</f>
        <v>41485.741999999998</v>
      </c>
      <c r="AB5" s="171">
        <f>SUM(Z5:AA5)</f>
        <v>45751.531000000003</v>
      </c>
    </row>
    <row r="6" spans="1:28" x14ac:dyDescent="0.25">
      <c r="A6" t="s">
        <v>141</v>
      </c>
      <c r="B6" s="175">
        <f>AIRTEL!AK14</f>
        <v>977</v>
      </c>
      <c r="C6" s="176">
        <f>MTN!AK14</f>
        <v>4691.7879999999996</v>
      </c>
      <c r="D6" s="176">
        <f>SUM(B6:C6)</f>
        <v>5668.7879999999996</v>
      </c>
      <c r="E6" s="147">
        <f t="shared" si="5"/>
        <v>0.17234724600743581</v>
      </c>
      <c r="F6" s="148">
        <f t="shared" si="5"/>
        <v>0.82765275399256422</v>
      </c>
      <c r="G6" s="175">
        <f>AIRTEL!AH14</f>
        <v>810.21</v>
      </c>
      <c r="H6" s="176">
        <f>MTN!AH14</f>
        <v>4767.308</v>
      </c>
      <c r="I6" s="151">
        <f>SUM(G6:H6)</f>
        <v>5577.518</v>
      </c>
      <c r="J6" s="177">
        <f t="shared" si="0"/>
        <v>0.14526353836957587</v>
      </c>
      <c r="K6" s="178">
        <f t="shared" si="0"/>
        <v>0.85473646163042416</v>
      </c>
      <c r="L6" s="175">
        <f>AIRTEL!Y14</f>
        <v>198.9</v>
      </c>
      <c r="M6" s="176">
        <f>MTN!Y14</f>
        <v>1602.5730000000001</v>
      </c>
      <c r="N6" s="151">
        <f>SUM(L6:M6)</f>
        <v>1801.4730000000002</v>
      </c>
      <c r="O6" s="177">
        <f t="shared" si="1"/>
        <v>0.11040964810463437</v>
      </c>
      <c r="P6" s="178">
        <f t="shared" si="1"/>
        <v>0.88959035189536562</v>
      </c>
      <c r="Q6" s="179">
        <f t="shared" si="2"/>
        <v>778.1</v>
      </c>
      <c r="R6" s="180">
        <f t="shared" si="2"/>
        <v>3089.2149999999992</v>
      </c>
      <c r="S6" s="156">
        <f t="shared" si="4"/>
        <v>3867.3149999999991</v>
      </c>
      <c r="T6" s="181">
        <f t="shared" si="3"/>
        <v>3.9120160884866761</v>
      </c>
      <c r="U6" s="182">
        <f t="shared" si="3"/>
        <v>1.9276594576346908</v>
      </c>
      <c r="V6" s="159">
        <f t="shared" si="3"/>
        <v>2.1467515749611561</v>
      </c>
      <c r="W6" s="160">
        <f>SUM(AIRTEL!AA14:AL14)</f>
        <v>6778.0340000000006</v>
      </c>
      <c r="X6" s="161">
        <f>SUM(MTN!AA14:AL14)</f>
        <v>44307.608</v>
      </c>
      <c r="Y6" s="162">
        <f t="shared" ref="Y6:Y31" si="6">SUM(W6:X6)</f>
        <v>51085.642</v>
      </c>
      <c r="Z6" s="160">
        <f>SUM(AIRTEL!O14:Z14)</f>
        <v>818.48500000000001</v>
      </c>
      <c r="AA6" s="161">
        <f>SUM(MTN!O14:Z14)</f>
        <v>6380.9240000000009</v>
      </c>
      <c r="AB6" s="162">
        <f t="shared" ref="AB6:AB22" si="7">SUM(Z6:AA6)</f>
        <v>7199.4090000000006</v>
      </c>
    </row>
    <row r="7" spans="1:28" x14ac:dyDescent="0.25">
      <c r="A7" t="s">
        <v>142</v>
      </c>
      <c r="B7" s="175">
        <f>AIRTEL!AK15</f>
        <v>697</v>
      </c>
      <c r="C7" s="176">
        <f>MTN!AK15</f>
        <v>4660.7790000000005</v>
      </c>
      <c r="D7" s="176">
        <f t="shared" ref="D7:D13" si="8">SUM(B7:C7)</f>
        <v>5357.7790000000005</v>
      </c>
      <c r="E7" s="147">
        <f t="shared" si="5"/>
        <v>0.13009121876807533</v>
      </c>
      <c r="F7" s="148">
        <f t="shared" si="5"/>
        <v>0.86990878123192461</v>
      </c>
      <c r="G7" s="175">
        <f>AIRTEL!AH15</f>
        <v>578.48</v>
      </c>
      <c r="H7" s="176">
        <f>MTN!AH15</f>
        <v>4890.4459999999999</v>
      </c>
      <c r="I7" s="151">
        <f t="shared" ref="I7:I13" si="9">SUM(G7:H7)</f>
        <v>5468.9259999999995</v>
      </c>
      <c r="J7" s="177">
        <f t="shared" si="0"/>
        <v>0.10577579583267356</v>
      </c>
      <c r="K7" s="178">
        <f t="shared" si="0"/>
        <v>0.89422420416732651</v>
      </c>
      <c r="L7" s="175">
        <f>AIRTEL!Y15</f>
        <v>93.731999999999999</v>
      </c>
      <c r="M7" s="176">
        <f>MTN!Y15</f>
        <v>1379.336</v>
      </c>
      <c r="N7" s="151">
        <f t="shared" ref="N7:N13" si="10">SUM(L7:M7)</f>
        <v>1473.068</v>
      </c>
      <c r="O7" s="177">
        <f t="shared" ref="O7:O15" si="11">IF(ISERROR(L7/$N7),0,L7/$N7)</f>
        <v>6.3630463766777903E-2</v>
      </c>
      <c r="P7" s="178">
        <f t="shared" ref="P7:P13" si="12">IF(ISERROR(M7/$N7),0,M7/$N7)</f>
        <v>0.93636953623322217</v>
      </c>
      <c r="Q7" s="179">
        <f t="shared" si="2"/>
        <v>603.26800000000003</v>
      </c>
      <c r="R7" s="180">
        <f t="shared" si="2"/>
        <v>3281.4430000000002</v>
      </c>
      <c r="S7" s="156">
        <f t="shared" si="4"/>
        <v>3884.7110000000002</v>
      </c>
      <c r="T7" s="181">
        <f t="shared" ref="T7:T13" si="13">IF(ISERROR(B7/L7-1),0,B7/L7-1)</f>
        <v>6.4360943967908506</v>
      </c>
      <c r="U7" s="182">
        <f t="shared" ref="U7:U13" si="14">IF(ISERROR(C7/M7-1),0,C7/M7-1)</f>
        <v>2.379001925564185</v>
      </c>
      <c r="V7" s="159">
        <f t="shared" ref="V7:V13" si="15">IF(ISERROR(D7/N7-1),0,D7/N7-1)</f>
        <v>2.6371566010530407</v>
      </c>
      <c r="W7" s="160">
        <f>SUM(AIRTEL!AA15:AL15)</f>
        <v>4509.7860000000001</v>
      </c>
      <c r="X7" s="161">
        <f>SUM(MTN!AA15:AL15)</f>
        <v>45067.161999999997</v>
      </c>
      <c r="Y7" s="162">
        <f t="shared" si="6"/>
        <v>49576.947999999997</v>
      </c>
      <c r="Z7" s="160">
        <f>SUM(AIRTEL!O15:Z15)</f>
        <v>384.35300000000007</v>
      </c>
      <c r="AA7" s="161">
        <f>SUM(MTN!O15:Z15)</f>
        <v>5321.0560000000005</v>
      </c>
      <c r="AB7" s="162">
        <f t="shared" si="7"/>
        <v>5705.4090000000006</v>
      </c>
    </row>
    <row r="8" spans="1:28" x14ac:dyDescent="0.25">
      <c r="A8" t="s">
        <v>143</v>
      </c>
      <c r="B8" s="175">
        <f>AIRTEL!AK16</f>
        <v>202</v>
      </c>
      <c r="C8" s="176">
        <f>MTN!AK16</f>
        <v>1786.384</v>
      </c>
      <c r="D8" s="176">
        <f t="shared" si="8"/>
        <v>1988.384</v>
      </c>
      <c r="E8" s="147">
        <f t="shared" si="5"/>
        <v>0.10159003492283181</v>
      </c>
      <c r="F8" s="148">
        <f t="shared" si="5"/>
        <v>0.89840996507716819</v>
      </c>
      <c r="G8" s="175">
        <f>AIRTEL!AH16</f>
        <v>184.65299999999999</v>
      </c>
      <c r="H8" s="176">
        <f>MTN!AH16</f>
        <v>2014.3920000000001</v>
      </c>
      <c r="I8" s="151">
        <f t="shared" si="9"/>
        <v>2199.0450000000001</v>
      </c>
      <c r="J8" s="177">
        <f t="shared" si="0"/>
        <v>8.3969632272190869E-2</v>
      </c>
      <c r="K8" s="178">
        <f t="shared" si="0"/>
        <v>0.9160303677278091</v>
      </c>
      <c r="L8" s="175">
        <f>AIRTEL!Y16</f>
        <v>46.476999999999997</v>
      </c>
      <c r="M8" s="176">
        <f>MTN!Y16</f>
        <v>496.69499999999999</v>
      </c>
      <c r="N8" s="151">
        <f t="shared" si="10"/>
        <v>543.17200000000003</v>
      </c>
      <c r="O8" s="177">
        <f t="shared" si="11"/>
        <v>8.5565898094894427E-2</v>
      </c>
      <c r="P8" s="178">
        <f t="shared" si="12"/>
        <v>0.91443410190510555</v>
      </c>
      <c r="Q8" s="179">
        <f t="shared" si="2"/>
        <v>155.523</v>
      </c>
      <c r="R8" s="180">
        <f t="shared" si="2"/>
        <v>1289.6890000000001</v>
      </c>
      <c r="S8" s="156">
        <f t="shared" si="4"/>
        <v>1445.212</v>
      </c>
      <c r="T8" s="181">
        <f t="shared" si="13"/>
        <v>3.3462357725326513</v>
      </c>
      <c r="U8" s="182">
        <f t="shared" si="14"/>
        <v>2.5965411369150084</v>
      </c>
      <c r="V8" s="159">
        <f t="shared" si="15"/>
        <v>2.6606894317085561</v>
      </c>
      <c r="W8" s="160">
        <f>SUM(AIRTEL!AA16:AL16)</f>
        <v>1440.6770000000001</v>
      </c>
      <c r="X8" s="161">
        <f>SUM(MTN!AA16:AL16)</f>
        <v>17892.586000000003</v>
      </c>
      <c r="Y8" s="162">
        <f t="shared" si="6"/>
        <v>19333.263000000003</v>
      </c>
      <c r="Z8" s="160">
        <f>SUM(AIRTEL!O16:Z16)</f>
        <v>209.21100000000001</v>
      </c>
      <c r="AA8" s="161">
        <f>SUM(MTN!O16:Z16)</f>
        <v>2022.548</v>
      </c>
      <c r="AB8" s="162">
        <f t="shared" si="7"/>
        <v>2231.759</v>
      </c>
    </row>
    <row r="9" spans="1:28" x14ac:dyDescent="0.25">
      <c r="A9" t="s">
        <v>144</v>
      </c>
      <c r="B9" s="175">
        <f>AIRTEL!AK17</f>
        <v>0</v>
      </c>
      <c r="C9" s="176">
        <f>MTN!AK17</f>
        <v>0</v>
      </c>
      <c r="D9" s="176">
        <f t="shared" si="8"/>
        <v>0</v>
      </c>
      <c r="E9" s="147">
        <f t="shared" si="5"/>
        <v>0</v>
      </c>
      <c r="F9" s="148">
        <f t="shared" si="5"/>
        <v>0</v>
      </c>
      <c r="G9" s="175">
        <f>AIRTEL!AH17</f>
        <v>0</v>
      </c>
      <c r="H9" s="176">
        <f>MTN!AH17</f>
        <v>0</v>
      </c>
      <c r="I9" s="151">
        <f t="shared" si="9"/>
        <v>0</v>
      </c>
      <c r="J9" s="177">
        <f t="shared" si="0"/>
        <v>0</v>
      </c>
      <c r="K9" s="178">
        <f t="shared" si="0"/>
        <v>0</v>
      </c>
      <c r="L9" s="175">
        <f>AIRTEL!Y17</f>
        <v>0</v>
      </c>
      <c r="M9" s="176">
        <f>MTN!Y17</f>
        <v>0</v>
      </c>
      <c r="N9" s="151">
        <f t="shared" si="10"/>
        <v>0</v>
      </c>
      <c r="O9" s="177">
        <f t="shared" si="11"/>
        <v>0</v>
      </c>
      <c r="P9" s="178">
        <f t="shared" si="12"/>
        <v>0</v>
      </c>
      <c r="Q9" s="179">
        <f t="shared" si="2"/>
        <v>0</v>
      </c>
      <c r="R9" s="180">
        <f t="shared" si="2"/>
        <v>0</v>
      </c>
      <c r="S9" s="156">
        <f t="shared" si="4"/>
        <v>0</v>
      </c>
      <c r="T9" s="181">
        <f t="shared" si="13"/>
        <v>0</v>
      </c>
      <c r="U9" s="182">
        <f t="shared" si="14"/>
        <v>0</v>
      </c>
      <c r="V9" s="159">
        <f t="shared" si="15"/>
        <v>0</v>
      </c>
      <c r="W9" s="160">
        <f>SUM(AIRTEL!AA17:AL17)</f>
        <v>0</v>
      </c>
      <c r="X9" s="161">
        <f>SUM(MTN!AA17:AL17)</f>
        <v>0</v>
      </c>
      <c r="Y9" s="162">
        <f t="shared" si="6"/>
        <v>0</v>
      </c>
      <c r="Z9" s="160">
        <f>SUM(AIRTEL!O17:Z17)</f>
        <v>0</v>
      </c>
      <c r="AA9" s="161">
        <f>SUM(MTN!O17:Z17)</f>
        <v>0</v>
      </c>
      <c r="AB9" s="162">
        <f t="shared" si="7"/>
        <v>0</v>
      </c>
    </row>
    <row r="10" spans="1:28" x14ac:dyDescent="0.25">
      <c r="A10" t="s">
        <v>8</v>
      </c>
      <c r="B10" s="175">
        <f>AIRTEL!AK18</f>
        <v>227.44415103841078</v>
      </c>
      <c r="C10" s="176">
        <f>MTN!AK18</f>
        <v>9466.3860000000004</v>
      </c>
      <c r="D10" s="176">
        <f t="shared" si="8"/>
        <v>9693.8301510384117</v>
      </c>
      <c r="E10" s="147">
        <f t="shared" si="5"/>
        <v>2.3462774516845312E-2</v>
      </c>
      <c r="F10" s="148">
        <f t="shared" si="5"/>
        <v>0.97653722548315458</v>
      </c>
      <c r="G10" s="175">
        <f>AIRTEL!AH18</f>
        <v>169.85300000000001</v>
      </c>
      <c r="H10" s="176">
        <f>MTN!AH18</f>
        <v>9177.0400000000009</v>
      </c>
      <c r="I10" s="151">
        <f t="shared" si="9"/>
        <v>9346.893</v>
      </c>
      <c r="J10" s="177">
        <f t="shared" si="0"/>
        <v>1.8172134847376557E-2</v>
      </c>
      <c r="K10" s="178">
        <f t="shared" si="0"/>
        <v>0.98182786515262355</v>
      </c>
      <c r="L10" s="175">
        <f>AIRTEL!Y18</f>
        <v>56.097999999999999</v>
      </c>
      <c r="M10" s="176">
        <f>MTN!Y18</f>
        <v>3466.7979999999998</v>
      </c>
      <c r="N10" s="151">
        <f t="shared" si="10"/>
        <v>3522.8959999999997</v>
      </c>
      <c r="O10" s="177">
        <f t="shared" si="11"/>
        <v>1.5923830848256663E-2</v>
      </c>
      <c r="P10" s="178">
        <f t="shared" si="12"/>
        <v>0.98407616915174334</v>
      </c>
      <c r="Q10" s="179">
        <f t="shared" si="2"/>
        <v>171.34615103841077</v>
      </c>
      <c r="R10" s="180">
        <f t="shared" si="2"/>
        <v>5999.5880000000006</v>
      </c>
      <c r="S10" s="156">
        <f t="shared" si="4"/>
        <v>6170.9341510384111</v>
      </c>
      <c r="T10" s="181">
        <f t="shared" si="13"/>
        <v>3.0544074840174478</v>
      </c>
      <c r="U10" s="182">
        <f t="shared" si="14"/>
        <v>1.7305848220750102</v>
      </c>
      <c r="V10" s="159">
        <f t="shared" si="15"/>
        <v>1.7516651502168705</v>
      </c>
      <c r="W10" s="160">
        <f>SUM(AIRTEL!AA18:AL18)</f>
        <v>1388.8484722573698</v>
      </c>
      <c r="X10" s="161">
        <f>SUM(MTN!AA18:AL18)</f>
        <v>87029.417000000001</v>
      </c>
      <c r="Y10" s="162">
        <f t="shared" si="6"/>
        <v>88418.265472257364</v>
      </c>
      <c r="Z10" s="160">
        <f>SUM(AIRTEL!O18:Z18)</f>
        <v>193.642</v>
      </c>
      <c r="AA10" s="161">
        <f>SUM(MTN!O18:Z18)</f>
        <v>13881.358</v>
      </c>
      <c r="AB10" s="162">
        <f t="shared" si="7"/>
        <v>14075</v>
      </c>
    </row>
    <row r="11" spans="1:28" x14ac:dyDescent="0.25">
      <c r="A11" t="s">
        <v>9</v>
      </c>
      <c r="B11" s="175">
        <f>AIRTEL!AK19</f>
        <v>2163.5680000000002</v>
      </c>
      <c r="C11" s="176">
        <f>MTN!AK19</f>
        <v>9466.1460000000006</v>
      </c>
      <c r="D11" s="176">
        <f t="shared" si="8"/>
        <v>11629.714</v>
      </c>
      <c r="E11" s="147">
        <f t="shared" si="5"/>
        <v>0.18603793696044463</v>
      </c>
      <c r="F11" s="148">
        <f t="shared" si="5"/>
        <v>0.81396206303955543</v>
      </c>
      <c r="G11" s="175">
        <f>AIRTEL!AH19</f>
        <v>1698.7619999999999</v>
      </c>
      <c r="H11" s="176">
        <f>MTN!AH19</f>
        <v>9176.8019999999997</v>
      </c>
      <c r="I11" s="151">
        <f t="shared" si="9"/>
        <v>10875.564</v>
      </c>
      <c r="J11" s="177">
        <f t="shared" si="0"/>
        <v>0.15619989915005786</v>
      </c>
      <c r="K11" s="178">
        <f t="shared" si="0"/>
        <v>0.84380010084994206</v>
      </c>
      <c r="L11" s="175">
        <f>AIRTEL!Y19</f>
        <v>650.02200000000005</v>
      </c>
      <c r="M11" s="176">
        <f>MTN!Y19</f>
        <v>3466.3739999999998</v>
      </c>
      <c r="N11" s="151">
        <f t="shared" si="10"/>
        <v>4116.3959999999997</v>
      </c>
      <c r="O11" s="177">
        <f t="shared" si="11"/>
        <v>0.15791046342480172</v>
      </c>
      <c r="P11" s="178">
        <f t="shared" si="12"/>
        <v>0.84208953657519836</v>
      </c>
      <c r="Q11" s="179">
        <f t="shared" si="2"/>
        <v>1513.5460000000003</v>
      </c>
      <c r="R11" s="180">
        <f t="shared" si="2"/>
        <v>5999.7720000000008</v>
      </c>
      <c r="S11" s="156">
        <f t="shared" si="4"/>
        <v>7513.3180000000011</v>
      </c>
      <c r="T11" s="181">
        <f t="shared" si="13"/>
        <v>2.328453498496974</v>
      </c>
      <c r="U11" s="182">
        <f t="shared" si="14"/>
        <v>1.7308495851861343</v>
      </c>
      <c r="V11" s="159">
        <f t="shared" si="15"/>
        <v>1.8252174960815237</v>
      </c>
      <c r="W11" s="160">
        <f>SUM(AIRTEL!AA19:AL19)</f>
        <v>14870.816000000003</v>
      </c>
      <c r="X11" s="161">
        <f>SUM(MTN!AA19:AL19)</f>
        <v>86539.017999999982</v>
      </c>
      <c r="Y11" s="162">
        <f t="shared" si="6"/>
        <v>101409.83399999999</v>
      </c>
      <c r="Z11" s="160">
        <f>SUM(AIRTEL!O19:Z19)</f>
        <v>2655.607</v>
      </c>
      <c r="AA11" s="161">
        <f>SUM(MTN!O19:Z19)</f>
        <v>13879.856</v>
      </c>
      <c r="AB11" s="162">
        <f t="shared" si="7"/>
        <v>16535.463</v>
      </c>
    </row>
    <row r="12" spans="1:28" x14ac:dyDescent="0.25">
      <c r="A12" t="s">
        <v>10</v>
      </c>
      <c r="B12" s="175">
        <f>AIRTEL!AK20</f>
        <v>0</v>
      </c>
      <c r="C12" s="176">
        <f>MTN!AK20</f>
        <v>0</v>
      </c>
      <c r="D12" s="176">
        <f t="shared" si="8"/>
        <v>0</v>
      </c>
      <c r="E12" s="147">
        <f t="shared" si="5"/>
        <v>0</v>
      </c>
      <c r="F12" s="148">
        <f t="shared" si="5"/>
        <v>0</v>
      </c>
      <c r="G12" s="176">
        <f>AIRTEL!AH20</f>
        <v>3.0000000000000001E-3</v>
      </c>
      <c r="H12" s="176">
        <f>MTN!AH20</f>
        <v>0</v>
      </c>
      <c r="I12" s="151">
        <f t="shared" si="9"/>
        <v>3.0000000000000001E-3</v>
      </c>
      <c r="J12" s="177">
        <f t="shared" si="0"/>
        <v>1</v>
      </c>
      <c r="K12" s="178">
        <f t="shared" si="0"/>
        <v>0</v>
      </c>
      <c r="L12" s="175">
        <f>AIRTEL!Y20</f>
        <v>2.3E-2</v>
      </c>
      <c r="M12" s="176">
        <f>MTN!Y20</f>
        <v>0</v>
      </c>
      <c r="N12" s="207">
        <f t="shared" si="10"/>
        <v>2.3E-2</v>
      </c>
      <c r="O12" s="177">
        <f t="shared" si="11"/>
        <v>1</v>
      </c>
      <c r="P12" s="178">
        <f t="shared" si="12"/>
        <v>0</v>
      </c>
      <c r="Q12" s="179">
        <f t="shared" si="2"/>
        <v>-2.3E-2</v>
      </c>
      <c r="R12" s="180">
        <f t="shared" si="2"/>
        <v>0</v>
      </c>
      <c r="S12" s="156">
        <f t="shared" si="4"/>
        <v>-2.3E-2</v>
      </c>
      <c r="T12" s="181">
        <f t="shared" si="13"/>
        <v>-1</v>
      </c>
      <c r="U12" s="182">
        <f t="shared" si="14"/>
        <v>0</v>
      </c>
      <c r="V12" s="159">
        <f t="shared" si="15"/>
        <v>-1</v>
      </c>
      <c r="W12" s="160">
        <f>SUM(AIRTEL!AA20:AL20)</f>
        <v>7.2000000000000008E-2</v>
      </c>
      <c r="X12" s="161">
        <f>SUM(MTN!AA20:AL20)</f>
        <v>0</v>
      </c>
      <c r="Y12" s="162">
        <f t="shared" si="6"/>
        <v>7.2000000000000008E-2</v>
      </c>
      <c r="Z12" s="160">
        <f>SUM(AIRTEL!O20:Z20)</f>
        <v>0.122</v>
      </c>
      <c r="AA12" s="161">
        <f>SUM(MTN!O20:Z20)</f>
        <v>0</v>
      </c>
      <c r="AB12" s="162">
        <f t="shared" si="7"/>
        <v>0.122</v>
      </c>
    </row>
    <row r="13" spans="1:28" x14ac:dyDescent="0.25">
      <c r="A13" t="s">
        <v>145</v>
      </c>
      <c r="B13" s="175">
        <f>AIRTEL!AK21</f>
        <v>0</v>
      </c>
      <c r="C13" s="176">
        <f>MTN!AK21</f>
        <v>0</v>
      </c>
      <c r="D13" s="176">
        <f t="shared" si="8"/>
        <v>0</v>
      </c>
      <c r="E13" s="147">
        <f t="shared" si="5"/>
        <v>0</v>
      </c>
      <c r="F13" s="148">
        <f t="shared" si="5"/>
        <v>0</v>
      </c>
      <c r="G13" s="175">
        <f>AIRTEL!AH21</f>
        <v>0</v>
      </c>
      <c r="H13" s="176">
        <f>MTN!AH21</f>
        <v>0</v>
      </c>
      <c r="I13" s="151">
        <f t="shared" si="9"/>
        <v>0</v>
      </c>
      <c r="J13" s="177">
        <f t="shared" si="0"/>
        <v>0</v>
      </c>
      <c r="K13" s="178">
        <f t="shared" si="0"/>
        <v>0</v>
      </c>
      <c r="L13" s="175">
        <f>AIRTEL!Y21</f>
        <v>1.7290000000000001</v>
      </c>
      <c r="M13" s="176">
        <f>MTN!Y21</f>
        <v>0</v>
      </c>
      <c r="N13" s="207">
        <f t="shared" si="10"/>
        <v>1.7290000000000001</v>
      </c>
      <c r="O13" s="177">
        <f t="shared" si="11"/>
        <v>1</v>
      </c>
      <c r="P13" s="213">
        <f t="shared" si="12"/>
        <v>0</v>
      </c>
      <c r="Q13" s="179">
        <f t="shared" si="2"/>
        <v>-1.7290000000000001</v>
      </c>
      <c r="R13" s="180">
        <f t="shared" si="2"/>
        <v>0</v>
      </c>
      <c r="S13" s="156">
        <f t="shared" si="4"/>
        <v>-1.7290000000000001</v>
      </c>
      <c r="T13" s="181">
        <f t="shared" si="13"/>
        <v>-1</v>
      </c>
      <c r="U13" s="182">
        <f t="shared" si="14"/>
        <v>0</v>
      </c>
      <c r="V13" s="159">
        <f t="shared" si="15"/>
        <v>-1</v>
      </c>
      <c r="W13" s="160">
        <f>SUM(AIRTEL!AA21:AL21)</f>
        <v>1.9729999999999999</v>
      </c>
      <c r="X13" s="161">
        <f>SUM(MTN!AA21:AL21)</f>
        <v>0</v>
      </c>
      <c r="Y13" s="162">
        <f t="shared" si="6"/>
        <v>1.9729999999999999</v>
      </c>
      <c r="Z13" s="160">
        <f>SUM(AIRTEL!O21:Z21)</f>
        <v>4.3689999999999998</v>
      </c>
      <c r="AA13" s="161">
        <f>SUM(MTN!O21:Z21)</f>
        <v>0</v>
      </c>
      <c r="AB13" s="162">
        <f t="shared" si="7"/>
        <v>4.3689999999999998</v>
      </c>
    </row>
    <row r="14" spans="1:28" x14ac:dyDescent="0.25">
      <c r="A14" s="163" t="s">
        <v>50</v>
      </c>
      <c r="B14" s="164">
        <f>AIRTEL!AK33</f>
        <v>15572473</v>
      </c>
      <c r="C14" s="165">
        <f>MTN!AK33</f>
        <v>79692850.489743486</v>
      </c>
      <c r="D14" s="165">
        <f>SUM(B14:C14)</f>
        <v>95265323.489743486</v>
      </c>
      <c r="E14" s="166">
        <f t="shared" si="5"/>
        <v>0.16346423262475535</v>
      </c>
      <c r="F14" s="167">
        <f t="shared" si="5"/>
        <v>0.8365357673752446</v>
      </c>
      <c r="G14" s="164">
        <f>SUM(G15:G22)</f>
        <v>13766106.605999999</v>
      </c>
      <c r="H14" s="165">
        <f>SUM(H15:H22)</f>
        <v>90662563.035913378</v>
      </c>
      <c r="I14" s="168">
        <f>SUM(G14:H14)</f>
        <v>104428669.64191338</v>
      </c>
      <c r="J14" s="185">
        <f t="shared" si="0"/>
        <v>0.13182305829619465</v>
      </c>
      <c r="K14" s="186">
        <f t="shared" si="0"/>
        <v>0.86817694170380533</v>
      </c>
      <c r="L14" s="164">
        <f>AIRTEL!Y33</f>
        <v>15419223.723000001</v>
      </c>
      <c r="M14" s="165">
        <f>MTN!Y33</f>
        <v>35113634.641000003</v>
      </c>
      <c r="N14" s="168">
        <f>SUM(L14:M14)</f>
        <v>50532858.364000008</v>
      </c>
      <c r="O14" s="185">
        <f t="shared" si="11"/>
        <v>0.30513262503244371</v>
      </c>
      <c r="P14" s="186">
        <f>IF(ISERROR(M14/$N14),0,M14/$N14)</f>
        <v>0.69486737496755624</v>
      </c>
      <c r="Q14" s="169">
        <f>B14-L14</f>
        <v>153249.27699999884</v>
      </c>
      <c r="R14" s="170">
        <f>C14-M14</f>
        <v>44579215.848743483</v>
      </c>
      <c r="S14" s="171">
        <f t="shared" si="4"/>
        <v>44732465.125743479</v>
      </c>
      <c r="T14" s="172">
        <f t="shared" ref="T14:V22" si="16">IF(ISERROR(B14/L14-1),0,B14/L14-1)</f>
        <v>9.9388451554409674E-3</v>
      </c>
      <c r="U14" s="187">
        <f t="shared" si="16"/>
        <v>1.2695699634776947</v>
      </c>
      <c r="V14" s="174">
        <f t="shared" si="16"/>
        <v>0.8852154137714725</v>
      </c>
      <c r="W14" s="188">
        <f>SUM(W15:W22)</f>
        <v>146337712.83169162</v>
      </c>
      <c r="X14" s="170">
        <f>SUM(X15:X22)</f>
        <v>860670471.14233398</v>
      </c>
      <c r="Y14" s="171">
        <f t="shared" si="6"/>
        <v>1007008183.9740256</v>
      </c>
      <c r="Z14" s="188">
        <f>SUM(Z15:Z22)</f>
        <v>50288859.202</v>
      </c>
      <c r="AA14" s="170">
        <f>SUM(AA15:AA22)</f>
        <v>145363579.72099999</v>
      </c>
      <c r="AB14" s="171">
        <f t="shared" si="7"/>
        <v>195652438.92299998</v>
      </c>
    </row>
    <row r="15" spans="1:28" x14ac:dyDescent="0.25">
      <c r="A15" t="s">
        <v>141</v>
      </c>
      <c r="B15" s="175">
        <f>AIRTEL!AK36</f>
        <v>6607555</v>
      </c>
      <c r="C15" s="176">
        <f>MTN!AK36</f>
        <v>36023881.796999998</v>
      </c>
      <c r="D15" s="176">
        <f>SUM(B15:C15)</f>
        <v>42631436.796999998</v>
      </c>
      <c r="E15" s="147">
        <f t="shared" si="5"/>
        <v>0.15499254767000906</v>
      </c>
      <c r="F15" s="148">
        <f t="shared" si="5"/>
        <v>0.84500745232999097</v>
      </c>
      <c r="G15" s="175">
        <f>AIRTEL!AH36</f>
        <v>6489820.6059999997</v>
      </c>
      <c r="H15" s="176">
        <f>MTN!AH36</f>
        <v>41620318.914999999</v>
      </c>
      <c r="I15" s="151">
        <f>SUM(G15:H15)</f>
        <v>48110139.520999998</v>
      </c>
      <c r="J15" s="189">
        <f t="shared" si="0"/>
        <v>0.13489506932664794</v>
      </c>
      <c r="K15" s="190">
        <f t="shared" si="0"/>
        <v>0.86510493067335203</v>
      </c>
      <c r="L15" s="212">
        <f>AIRTEL!Y36</f>
        <v>2447503.3289999999</v>
      </c>
      <c r="M15" s="176">
        <f>MTN!Y36</f>
        <v>17277033.616</v>
      </c>
      <c r="N15" s="151">
        <f>SUM(L15:M15)</f>
        <v>19724536.945</v>
      </c>
      <c r="O15" s="189">
        <f t="shared" si="11"/>
        <v>0.12408419704982838</v>
      </c>
      <c r="P15" s="190">
        <f>IF(ISERROR(M15/$N15),0,M15/$N15)</f>
        <v>0.87591580295017157</v>
      </c>
      <c r="Q15" s="179">
        <f>B15-L15</f>
        <v>4160051.6710000001</v>
      </c>
      <c r="R15" s="180">
        <f>C15-M15</f>
        <v>18746848.180999998</v>
      </c>
      <c r="S15" s="156">
        <f t="shared" si="4"/>
        <v>22906899.851999998</v>
      </c>
      <c r="T15" s="181">
        <f t="shared" si="16"/>
        <v>1.6997123647221812</v>
      </c>
      <c r="U15" s="182">
        <f t="shared" si="16"/>
        <v>1.0850733174263678</v>
      </c>
      <c r="V15" s="159">
        <f t="shared" si="16"/>
        <v>1.1613403100855404</v>
      </c>
      <c r="W15" s="191">
        <f>SUM(AIRTEL!AA36:AL36)</f>
        <v>55388983.018999994</v>
      </c>
      <c r="X15" s="161">
        <f>SUM(MTN!AA36:AL36)</f>
        <v>387549935.57700002</v>
      </c>
      <c r="Y15" s="162">
        <f t="shared" si="6"/>
        <v>442938918.59600002</v>
      </c>
      <c r="Z15" s="191">
        <f>SUM(AIRTEL!O36:Z36)</f>
        <v>10972978.028999999</v>
      </c>
      <c r="AA15" s="161">
        <f>SUM(MTN!O36:Z36)</f>
        <v>69975400.413000003</v>
      </c>
      <c r="AB15" s="162">
        <f t="shared" si="7"/>
        <v>80948378.442000002</v>
      </c>
    </row>
    <row r="16" spans="1:28" x14ac:dyDescent="0.25">
      <c r="A16" t="s">
        <v>142</v>
      </c>
      <c r="B16" s="175">
        <f>AIRTEL!AK37</f>
        <v>5263001</v>
      </c>
      <c r="C16" s="176">
        <f>MTN!AK37</f>
        <v>31014950.548999999</v>
      </c>
      <c r="D16" s="176">
        <f t="shared" ref="D16:D22" si="17">SUM(B16:C16)</f>
        <v>36277951.548999995</v>
      </c>
      <c r="E16" s="147">
        <f t="shared" si="5"/>
        <v>0.14507437094102066</v>
      </c>
      <c r="F16" s="148">
        <f t="shared" si="5"/>
        <v>0.8549256290589794</v>
      </c>
      <c r="G16" s="175">
        <f>AIRTEL!AK37</f>
        <v>5263001</v>
      </c>
      <c r="H16" s="176">
        <f>MTN!AH37</f>
        <v>36429348.454000004</v>
      </c>
      <c r="I16" s="151">
        <f t="shared" ref="I16:I22" si="18">SUM(G16:H16)</f>
        <v>41692349.454000004</v>
      </c>
      <c r="J16" s="189">
        <f t="shared" si="0"/>
        <v>0.12623421488411857</v>
      </c>
      <c r="K16" s="190">
        <f t="shared" si="0"/>
        <v>0.87376578511588143</v>
      </c>
      <c r="L16" s="175">
        <f>AIRTEL!Y37</f>
        <v>1811985.6</v>
      </c>
      <c r="M16" s="176">
        <f>MTN!Y37</f>
        <v>12620639.994999999</v>
      </c>
      <c r="N16" s="151">
        <f t="shared" ref="N16:N22" si="19">SUM(L16:M16)</f>
        <v>14432625.594999999</v>
      </c>
      <c r="O16" s="189">
        <f t="shared" ref="O16:O22" si="20">IF(ISERROR(L16/$N16),0,L16/$N16)</f>
        <v>0.12554788372170755</v>
      </c>
      <c r="P16" s="190">
        <f t="shared" ref="P16:P22" si="21">IF(ISERROR(M16/$N16),0,M16/$N16)</f>
        <v>0.87445211627829245</v>
      </c>
      <c r="Q16" s="179">
        <f t="shared" ref="Q16:Q22" si="22">B16-L16</f>
        <v>3451015.4</v>
      </c>
      <c r="R16" s="180">
        <f t="shared" ref="R16:R22" si="23">C16-M16</f>
        <v>18394310.553999998</v>
      </c>
      <c r="S16" s="156">
        <f t="shared" si="4"/>
        <v>21845325.953999996</v>
      </c>
      <c r="T16" s="181">
        <f t="shared" si="16"/>
        <v>1.9045490206986191</v>
      </c>
      <c r="U16" s="182">
        <f t="shared" ref="U16:U22" si="24">IF(ISERROR(C16/M16-1),0,C16/M16-1)</f>
        <v>1.4574784290881757</v>
      </c>
      <c r="V16" s="159">
        <f t="shared" ref="V16:V22" si="25">IF(ISERROR(D16/N16-1),0,D16/N16-1)</f>
        <v>1.5136071957390782</v>
      </c>
      <c r="W16" s="191">
        <f>SUM(AIRTEL!AA37:AL37)</f>
        <v>43243588.952</v>
      </c>
      <c r="X16" s="161">
        <f>SUM(MTN!AA37:AL37)</f>
        <v>336450938.162</v>
      </c>
      <c r="Y16" s="162">
        <f t="shared" si="6"/>
        <v>379694527.11400002</v>
      </c>
      <c r="Z16" s="191">
        <f>SUM(AIRTEL!O37:Z37)</f>
        <v>8079651.2460000012</v>
      </c>
      <c r="AA16" s="161">
        <f>SUM(MTN!O37:Z37)</f>
        <v>53125005.240999997</v>
      </c>
      <c r="AB16" s="162">
        <f t="shared" si="7"/>
        <v>61204656.486999996</v>
      </c>
    </row>
    <row r="17" spans="1:28" x14ac:dyDescent="0.25">
      <c r="A17" t="s">
        <v>143</v>
      </c>
      <c r="B17" s="175">
        <f>AIRTEL!AK38</f>
        <v>1265008</v>
      </c>
      <c r="C17" s="176">
        <f>MTN!AK38</f>
        <v>8633549.5899999999</v>
      </c>
      <c r="D17" s="176">
        <f t="shared" si="17"/>
        <v>9898557.5899999999</v>
      </c>
      <c r="E17" s="147">
        <f t="shared" si="5"/>
        <v>0.12779720565327338</v>
      </c>
      <c r="F17" s="148">
        <f t="shared" si="5"/>
        <v>0.87220279434672665</v>
      </c>
      <c r="G17" s="175">
        <f>AIRTEL!AK38</f>
        <v>1265008</v>
      </c>
      <c r="H17" s="176">
        <f>MTN!AH38</f>
        <v>10681105.640000001</v>
      </c>
      <c r="I17" s="151">
        <f t="shared" si="18"/>
        <v>11946113.640000001</v>
      </c>
      <c r="J17" s="189">
        <f t="shared" si="0"/>
        <v>0.10589284834561476</v>
      </c>
      <c r="K17" s="190">
        <f t="shared" si="0"/>
        <v>0.89410715165438526</v>
      </c>
      <c r="L17" s="175">
        <f>AIRTEL!Y38</f>
        <v>544489.84600000002</v>
      </c>
      <c r="M17" s="176">
        <f>MTN!Y38</f>
        <v>3253935.4569999999</v>
      </c>
      <c r="N17" s="151">
        <f t="shared" si="19"/>
        <v>3798425.3029999998</v>
      </c>
      <c r="O17" s="189">
        <f t="shared" si="20"/>
        <v>0.14334620337800547</v>
      </c>
      <c r="P17" s="190">
        <f t="shared" si="21"/>
        <v>0.85665379662199459</v>
      </c>
      <c r="Q17" s="179">
        <f t="shared" si="22"/>
        <v>720518.15399999998</v>
      </c>
      <c r="R17" s="180">
        <f t="shared" si="23"/>
        <v>5379614.1329999994</v>
      </c>
      <c r="S17" s="156">
        <f t="shared" si="4"/>
        <v>6100132.2869999995</v>
      </c>
      <c r="T17" s="181">
        <f t="shared" si="16"/>
        <v>1.323290341028692</v>
      </c>
      <c r="U17" s="182">
        <f t="shared" si="24"/>
        <v>1.6532639335015551</v>
      </c>
      <c r="V17" s="159">
        <f t="shared" si="25"/>
        <v>1.6059634718055689</v>
      </c>
      <c r="W17" s="191">
        <f>SUM(AIRTEL!AA38:AL38)</f>
        <v>11305975.128</v>
      </c>
      <c r="X17" s="161">
        <f>SUM(MTN!AA38:AL38)</f>
        <v>95698801.682000011</v>
      </c>
      <c r="Y17" s="162">
        <f t="shared" si="6"/>
        <v>107004776.81000002</v>
      </c>
      <c r="Z17" s="191">
        <f>SUM(AIRTEL!O38:Z38)</f>
        <v>2465902.9419999998</v>
      </c>
      <c r="AA17" s="161">
        <f>SUM(MTN!O38:Z38)</f>
        <v>14200002.691</v>
      </c>
      <c r="AB17" s="162">
        <f t="shared" si="7"/>
        <v>16665905.632999999</v>
      </c>
    </row>
    <row r="18" spans="1:28" x14ac:dyDescent="0.25">
      <c r="A18" t="s">
        <v>144</v>
      </c>
      <c r="B18" s="175">
        <f>AIRTEL!AK39</f>
        <v>0</v>
      </c>
      <c r="C18" s="176">
        <f>MTN!AK39</f>
        <v>0</v>
      </c>
      <c r="D18" s="176">
        <f t="shared" si="17"/>
        <v>0</v>
      </c>
      <c r="E18" s="147">
        <f t="shared" si="5"/>
        <v>0</v>
      </c>
      <c r="F18" s="148">
        <f t="shared" si="5"/>
        <v>0</v>
      </c>
      <c r="G18" s="175">
        <f>AIRTEL!AK39</f>
        <v>0</v>
      </c>
      <c r="H18" s="176">
        <f>MTN!AH39</f>
        <v>0</v>
      </c>
      <c r="I18" s="151">
        <f t="shared" si="18"/>
        <v>0</v>
      </c>
      <c r="J18" s="189">
        <f t="shared" si="0"/>
        <v>0</v>
      </c>
      <c r="K18" s="190">
        <f t="shared" si="0"/>
        <v>0</v>
      </c>
      <c r="L18" s="175">
        <f>AIRTEL!Y39</f>
        <v>0</v>
      </c>
      <c r="M18" s="176">
        <f>MTN!Y39</f>
        <v>0</v>
      </c>
      <c r="N18" s="151">
        <f t="shared" si="19"/>
        <v>0</v>
      </c>
      <c r="O18" s="189">
        <f t="shared" si="20"/>
        <v>0</v>
      </c>
      <c r="P18" s="190">
        <f t="shared" si="21"/>
        <v>0</v>
      </c>
      <c r="Q18" s="179">
        <f t="shared" si="22"/>
        <v>0</v>
      </c>
      <c r="R18" s="180">
        <f t="shared" si="23"/>
        <v>0</v>
      </c>
      <c r="S18" s="156">
        <f t="shared" si="4"/>
        <v>0</v>
      </c>
      <c r="T18" s="181">
        <f t="shared" si="16"/>
        <v>0</v>
      </c>
      <c r="U18" s="182">
        <f t="shared" si="24"/>
        <v>0</v>
      </c>
      <c r="V18" s="159">
        <f t="shared" si="25"/>
        <v>0</v>
      </c>
      <c r="W18" s="191">
        <f>SUM(AIRTEL!AA39:AL39)</f>
        <v>0</v>
      </c>
      <c r="X18" s="161">
        <f>SUM(MTN!AA39:AL39)</f>
        <v>0</v>
      </c>
      <c r="Y18" s="162">
        <f t="shared" si="6"/>
        <v>0</v>
      </c>
      <c r="Z18" s="191">
        <f>SUM(AIRTEL!O39:Z39)</f>
        <v>0</v>
      </c>
      <c r="AA18" s="161">
        <f>SUM(MTN!O39:Z39)</f>
        <v>0</v>
      </c>
      <c r="AB18" s="162">
        <f t="shared" si="7"/>
        <v>0</v>
      </c>
    </row>
    <row r="19" spans="1:28" x14ac:dyDescent="0.25">
      <c r="A19" t="s">
        <v>8</v>
      </c>
      <c r="B19" s="175">
        <f>AIRTEL!AK40</f>
        <v>1688632</v>
      </c>
      <c r="C19" s="176">
        <f>MTN!AK40</f>
        <v>2205204.3089999999</v>
      </c>
      <c r="D19" s="176">
        <f t="shared" si="17"/>
        <v>3893836.3089999999</v>
      </c>
      <c r="E19" s="147">
        <f t="shared" si="5"/>
        <v>0.43366794749357812</v>
      </c>
      <c r="F19" s="148">
        <f t="shared" si="5"/>
        <v>0.56633205250642182</v>
      </c>
      <c r="G19" s="175">
        <f>AIRTEL!AK41</f>
        <v>748277</v>
      </c>
      <c r="H19" s="176">
        <f>MTN!AH41</f>
        <v>1931790.0269133726</v>
      </c>
      <c r="I19" s="151">
        <f t="shared" si="18"/>
        <v>2680067.0269133728</v>
      </c>
      <c r="J19" s="189">
        <f t="shared" si="0"/>
        <v>0.27920085299575098</v>
      </c>
      <c r="K19" s="190">
        <f t="shared" si="0"/>
        <v>0.72079914700424896</v>
      </c>
      <c r="L19" s="175">
        <f>AIRTEL!Y40</f>
        <v>1076964.2790000001</v>
      </c>
      <c r="M19" s="176">
        <f>MTN!Y40</f>
        <v>983496.9</v>
      </c>
      <c r="N19" s="151">
        <f t="shared" si="19"/>
        <v>2060461.179</v>
      </c>
      <c r="O19" s="189">
        <f t="shared" si="20"/>
        <v>0.5226811793283489</v>
      </c>
      <c r="P19" s="190">
        <f t="shared" si="21"/>
        <v>0.47731882067165121</v>
      </c>
      <c r="Q19" s="179">
        <f t="shared" si="22"/>
        <v>611667.7209999999</v>
      </c>
      <c r="R19" s="180">
        <f t="shared" si="23"/>
        <v>1221707.409</v>
      </c>
      <c r="S19" s="156">
        <f t="shared" si="4"/>
        <v>1833375.13</v>
      </c>
      <c r="T19" s="181">
        <f t="shared" si="16"/>
        <v>0.56795544005225063</v>
      </c>
      <c r="U19" s="182">
        <f t="shared" si="24"/>
        <v>1.2422076866739489</v>
      </c>
      <c r="V19" s="159">
        <f t="shared" si="25"/>
        <v>0.88978872724493097</v>
      </c>
      <c r="W19" s="191">
        <f>SUM(AIRTEL!AA40:AL40)</f>
        <v>16201002.736002436</v>
      </c>
      <c r="X19" s="161">
        <f>SUM(MTN!AA40:AL40)</f>
        <v>21887982.920000002</v>
      </c>
      <c r="Y19" s="162">
        <f t="shared" si="6"/>
        <v>38088985.65600244</v>
      </c>
      <c r="Z19" s="191">
        <f>SUM(AIRTEL!O40:Z40)</f>
        <v>5238443.1170000006</v>
      </c>
      <c r="AA19" s="161">
        <f>SUM(MTN!O40:Z40)</f>
        <v>4037059.9639999997</v>
      </c>
      <c r="AB19" s="162">
        <f t="shared" si="7"/>
        <v>9275503.0810000002</v>
      </c>
    </row>
    <row r="20" spans="1:28" x14ac:dyDescent="0.25">
      <c r="A20" t="s">
        <v>9</v>
      </c>
      <c r="B20" s="175">
        <f>AIRTEL!AK41</f>
        <v>748277</v>
      </c>
      <c r="C20" s="176">
        <f>MTN!AK41</f>
        <v>1815264.244743482</v>
      </c>
      <c r="D20" s="176">
        <f t="shared" si="17"/>
        <v>2563541.2447434822</v>
      </c>
      <c r="E20" s="147">
        <f t="shared" si="5"/>
        <v>0.29189192939038339</v>
      </c>
      <c r="F20" s="148">
        <f t="shared" si="5"/>
        <v>0.70810807060961656</v>
      </c>
      <c r="G20" s="175">
        <f>AIRTEL!AK42</f>
        <v>0</v>
      </c>
      <c r="H20" s="176">
        <f>MTN!AH42</f>
        <v>0</v>
      </c>
      <c r="I20" s="151">
        <f t="shared" si="18"/>
        <v>0</v>
      </c>
      <c r="J20" s="189">
        <f t="shared" si="0"/>
        <v>0</v>
      </c>
      <c r="K20" s="190">
        <f t="shared" si="0"/>
        <v>0</v>
      </c>
      <c r="L20" s="175">
        <f>AIRTEL!Y41</f>
        <v>306365.40299999999</v>
      </c>
      <c r="M20" s="176">
        <f>MTN!Y41</f>
        <v>978528.67299999995</v>
      </c>
      <c r="N20" s="151">
        <f t="shared" si="19"/>
        <v>1284894.0759999999</v>
      </c>
      <c r="O20" s="189">
        <f t="shared" si="20"/>
        <v>0.23843631060526427</v>
      </c>
      <c r="P20" s="190">
        <f t="shared" si="21"/>
        <v>0.76156368939473584</v>
      </c>
      <c r="Q20" s="179">
        <f t="shared" si="22"/>
        <v>441911.59700000001</v>
      </c>
      <c r="R20" s="180">
        <f t="shared" si="23"/>
        <v>836735.57174348203</v>
      </c>
      <c r="S20" s="156">
        <f t="shared" si="4"/>
        <v>1278647.1687434821</v>
      </c>
      <c r="T20" s="181">
        <f t="shared" si="16"/>
        <v>1.4424330967945491</v>
      </c>
      <c r="U20" s="182">
        <f t="shared" si="24"/>
        <v>0.85509560918454763</v>
      </c>
      <c r="V20" s="159">
        <f t="shared" si="25"/>
        <v>0.99513819281044169</v>
      </c>
      <c r="W20" s="191">
        <f>SUM(AIRTEL!AA41:AL41)</f>
        <v>6105718.6296892008</v>
      </c>
      <c r="X20" s="161">
        <f>SUM(MTN!AA41:AL41)</f>
        <v>19082812.801333893</v>
      </c>
      <c r="Y20" s="162">
        <f t="shared" si="6"/>
        <v>25188531.431023095</v>
      </c>
      <c r="Z20" s="191">
        <f>SUM(AIRTEL!O41:Z41)</f>
        <v>1242821.6240000001</v>
      </c>
      <c r="AA20" s="161">
        <f>SUM(MTN!O41:Z41)</f>
        <v>4026111.4119999995</v>
      </c>
      <c r="AB20" s="162">
        <f t="shared" si="7"/>
        <v>5268933.0359999994</v>
      </c>
    </row>
    <row r="21" spans="1:28" x14ac:dyDescent="0.25">
      <c r="A21" t="s">
        <v>10</v>
      </c>
      <c r="B21" s="175">
        <f>AIRTEL!AK42</f>
        <v>0</v>
      </c>
      <c r="C21" s="176">
        <f>MTN!AK42</f>
        <v>0</v>
      </c>
      <c r="D21" s="176">
        <f t="shared" si="17"/>
        <v>0</v>
      </c>
      <c r="E21" s="147">
        <f t="shared" si="5"/>
        <v>0</v>
      </c>
      <c r="F21" s="148">
        <f t="shared" si="5"/>
        <v>0</v>
      </c>
      <c r="G21" s="175">
        <f>AIRTEL!AK43</f>
        <v>0</v>
      </c>
      <c r="H21" s="176">
        <f>MTN!AH43</f>
        <v>0</v>
      </c>
      <c r="I21" s="151">
        <f t="shared" si="18"/>
        <v>0</v>
      </c>
      <c r="J21" s="189">
        <f t="shared" si="0"/>
        <v>0</v>
      </c>
      <c r="K21" s="190">
        <f t="shared" si="0"/>
        <v>0</v>
      </c>
      <c r="L21" s="175">
        <f>AIRTEL!Y42</f>
        <v>3889</v>
      </c>
      <c r="M21" s="176">
        <f>MTN!Y42</f>
        <v>0</v>
      </c>
      <c r="N21" s="151">
        <f t="shared" si="19"/>
        <v>3889</v>
      </c>
      <c r="O21" s="189">
        <f t="shared" si="20"/>
        <v>1</v>
      </c>
      <c r="P21" s="190">
        <f t="shared" si="21"/>
        <v>0</v>
      </c>
      <c r="Q21" s="179">
        <f t="shared" si="22"/>
        <v>-3889</v>
      </c>
      <c r="R21" s="180">
        <f t="shared" si="23"/>
        <v>0</v>
      </c>
      <c r="S21" s="156">
        <f t="shared" si="4"/>
        <v>-3889</v>
      </c>
      <c r="T21" s="181">
        <f t="shared" si="16"/>
        <v>-1</v>
      </c>
      <c r="U21" s="182">
        <f t="shared" si="24"/>
        <v>0</v>
      </c>
      <c r="V21" s="159">
        <f t="shared" si="25"/>
        <v>-1</v>
      </c>
      <c r="W21" s="191">
        <f>SUM(AIRTEL!AA42:AL42)</f>
        <v>6970.5110000000004</v>
      </c>
      <c r="X21" s="161">
        <f>SUM(MTN!AA42:AL42)</f>
        <v>0</v>
      </c>
      <c r="Y21" s="162">
        <f t="shared" si="6"/>
        <v>6970.5110000000004</v>
      </c>
      <c r="Z21" s="191">
        <f>SUM(AIRTEL!O42:Z42)</f>
        <v>15983.775000000001</v>
      </c>
      <c r="AA21" s="161">
        <f>SUM(MTN!O42:Z42)</f>
        <v>0</v>
      </c>
      <c r="AB21" s="162">
        <f t="shared" si="7"/>
        <v>15983.775000000001</v>
      </c>
    </row>
    <row r="22" spans="1:28" x14ac:dyDescent="0.25">
      <c r="A22" t="s">
        <v>145</v>
      </c>
      <c r="B22" s="183">
        <f>AIRTEL!AK43</f>
        <v>0</v>
      </c>
      <c r="C22" s="176">
        <f>MTN!AK43</f>
        <v>0</v>
      </c>
      <c r="D22" s="176">
        <f t="shared" si="17"/>
        <v>0</v>
      </c>
      <c r="E22" s="147">
        <f t="shared" si="5"/>
        <v>0</v>
      </c>
      <c r="F22" s="148">
        <f t="shared" si="5"/>
        <v>0</v>
      </c>
      <c r="G22" s="175">
        <f>AIRTEL!AK44</f>
        <v>0</v>
      </c>
      <c r="H22" s="176">
        <f>MTN!AH44</f>
        <v>0</v>
      </c>
      <c r="I22" s="151">
        <f t="shared" si="18"/>
        <v>0</v>
      </c>
      <c r="J22" s="189">
        <f t="shared" si="0"/>
        <v>0</v>
      </c>
      <c r="K22" s="190">
        <f t="shared" si="0"/>
        <v>0</v>
      </c>
      <c r="L22" s="183">
        <f>AIRTEL!Y43</f>
        <v>9228026.2660000008</v>
      </c>
      <c r="M22" s="176">
        <f>MTN!Y43</f>
        <v>0</v>
      </c>
      <c r="N22" s="151">
        <f t="shared" si="19"/>
        <v>9228026.2660000008</v>
      </c>
      <c r="O22" s="197">
        <f t="shared" si="20"/>
        <v>1</v>
      </c>
      <c r="P22" s="198">
        <f t="shared" si="21"/>
        <v>0</v>
      </c>
      <c r="Q22" s="179">
        <f t="shared" si="22"/>
        <v>-9228026.2660000008</v>
      </c>
      <c r="R22" s="180">
        <f t="shared" si="23"/>
        <v>0</v>
      </c>
      <c r="S22" s="156">
        <f t="shared" si="4"/>
        <v>-9228026.2660000008</v>
      </c>
      <c r="T22" s="181">
        <f t="shared" si="16"/>
        <v>-1</v>
      </c>
      <c r="U22" s="182">
        <f t="shared" si="24"/>
        <v>0</v>
      </c>
      <c r="V22" s="159">
        <f t="shared" si="25"/>
        <v>-1</v>
      </c>
      <c r="W22" s="191">
        <f>SUM(AIRTEL!AA43:AL43)</f>
        <v>14085473.856000002</v>
      </c>
      <c r="X22" s="161">
        <f>SUM(MTN!AA43:AL43)</f>
        <v>0</v>
      </c>
      <c r="Y22" s="162">
        <f t="shared" si="6"/>
        <v>14085473.856000002</v>
      </c>
      <c r="Z22" s="191">
        <f>SUM(AIRTEL!O43:Z43)</f>
        <v>22273078.469000001</v>
      </c>
      <c r="AA22" s="161">
        <f>SUM(MTN!O43:Z43)</f>
        <v>0</v>
      </c>
      <c r="AB22" s="162">
        <f t="shared" si="7"/>
        <v>22273078.469000001</v>
      </c>
    </row>
    <row r="23" spans="1:28" x14ac:dyDescent="0.25">
      <c r="A23" s="163" t="s">
        <v>122</v>
      </c>
      <c r="B23" s="184">
        <f>AIRTEL!AK55</f>
        <v>190725.62020999999</v>
      </c>
      <c r="C23" s="165">
        <f>MTN!AK55</f>
        <v>792394.63858704804</v>
      </c>
      <c r="D23" s="165">
        <f>SUM(B23:C23)</f>
        <v>983120.25879704801</v>
      </c>
      <c r="E23" s="166">
        <f t="shared" si="5"/>
        <v>0.19400029498260268</v>
      </c>
      <c r="F23" s="167">
        <f t="shared" si="5"/>
        <v>0.80599970501739737</v>
      </c>
      <c r="G23" s="164">
        <f>SUM(G24:G31)</f>
        <v>161164.03083999999</v>
      </c>
      <c r="H23" s="165">
        <f>SUM(H24:H31)</f>
        <v>909754.6888141291</v>
      </c>
      <c r="I23" s="168">
        <f>SUM(G23:H23)</f>
        <v>1070918.7196541291</v>
      </c>
      <c r="J23" s="185">
        <f t="shared" si="0"/>
        <v>0.15049137519236808</v>
      </c>
      <c r="K23" s="186">
        <f t="shared" si="0"/>
        <v>0.8495086248076319</v>
      </c>
      <c r="L23" s="164">
        <f>AIRTEL!Y55</f>
        <v>61707.157713395456</v>
      </c>
      <c r="M23" s="165">
        <f>MTN!Y55</f>
        <v>303961.527</v>
      </c>
      <c r="N23" s="168">
        <f>SUM(L23:M23)</f>
        <v>365668.68471339543</v>
      </c>
      <c r="O23" s="185">
        <f>IF(ISERROR(L23/$N23),0,L23/$N23)</f>
        <v>0.16875155104342726</v>
      </c>
      <c r="P23" s="186">
        <f>IF(ISERROR(M23/$N23),0,M23/$N23)</f>
        <v>0.83124844895657279</v>
      </c>
      <c r="Q23" s="169">
        <f>B23-L23</f>
        <v>129018.46249660454</v>
      </c>
      <c r="R23" s="170">
        <f>C23-M23</f>
        <v>488433.11158704804</v>
      </c>
      <c r="S23" s="171">
        <f t="shared" si="4"/>
        <v>617451.57408365258</v>
      </c>
      <c r="T23" s="192">
        <f t="shared" ref="T23:V31" si="26">IF(ISERROR(B23/L23-1),0,B23/L23-1)</f>
        <v>2.0908184281610018</v>
      </c>
      <c r="U23" s="187">
        <f t="shared" si="26"/>
        <v>1.6068912286621329</v>
      </c>
      <c r="V23" s="174">
        <f t="shared" si="26"/>
        <v>1.6885546941696692</v>
      </c>
      <c r="W23" s="188">
        <f>SUM(W24:W31)</f>
        <v>1510248.849314587</v>
      </c>
      <c r="X23" s="170">
        <f>SUM(X24:X31)</f>
        <v>8523907.4712708145</v>
      </c>
      <c r="Y23" s="171">
        <f>SUM(W23:X23)</f>
        <v>10034156.320585402</v>
      </c>
      <c r="Z23" s="188">
        <f>SUM(Z24:Z31)</f>
        <v>263809.78981966613</v>
      </c>
      <c r="AA23" s="170">
        <f>SUM(AA24:AA31)</f>
        <v>1288782.9239999999</v>
      </c>
      <c r="AB23" s="171">
        <f>SUM(Z23:AA23)</f>
        <v>1552592.7138196661</v>
      </c>
    </row>
    <row r="24" spans="1:28" x14ac:dyDescent="0.25">
      <c r="A24" t="s">
        <v>141</v>
      </c>
      <c r="B24" s="175">
        <f>AIRTEL!AK58</f>
        <v>0</v>
      </c>
      <c r="C24" s="176">
        <f>MTN!AK58</f>
        <v>0</v>
      </c>
      <c r="D24" s="176">
        <f>SUM(B24:C24)</f>
        <v>0</v>
      </c>
      <c r="E24" s="147">
        <f t="shared" si="5"/>
        <v>0</v>
      </c>
      <c r="F24" s="148">
        <f t="shared" si="5"/>
        <v>0</v>
      </c>
      <c r="G24" s="175">
        <f>AIRTEL!AH58</f>
        <v>0</v>
      </c>
      <c r="H24" s="176">
        <f>MTN!AH58</f>
        <v>0</v>
      </c>
      <c r="I24" s="151">
        <f>SUM(G24:H24)</f>
        <v>0</v>
      </c>
      <c r="J24" s="189">
        <f t="shared" si="0"/>
        <v>0</v>
      </c>
      <c r="K24" s="190">
        <f t="shared" si="0"/>
        <v>0</v>
      </c>
      <c r="L24" s="175">
        <f>AIRTEL!Y58</f>
        <v>0</v>
      </c>
      <c r="M24" s="215">
        <f>MTN!Y58</f>
        <v>0</v>
      </c>
      <c r="N24" s="151">
        <f>SUM(L24:M24)</f>
        <v>0</v>
      </c>
      <c r="O24" s="189">
        <f>IF(ISERROR(L24/$N24),0,L24/$N24)</f>
        <v>0</v>
      </c>
      <c r="P24" s="190">
        <f>IF(ISERROR(M24/$N24),0,M24/$N24)</f>
        <v>0</v>
      </c>
      <c r="Q24" s="179">
        <f>B24-L24</f>
        <v>0</v>
      </c>
      <c r="R24" s="180">
        <f>C24-M24</f>
        <v>0</v>
      </c>
      <c r="S24" s="156">
        <f t="shared" si="4"/>
        <v>0</v>
      </c>
      <c r="T24" s="181">
        <f t="shared" si="26"/>
        <v>0</v>
      </c>
      <c r="U24" s="182">
        <f t="shared" si="26"/>
        <v>0</v>
      </c>
      <c r="V24" s="159">
        <f t="shared" si="26"/>
        <v>0</v>
      </c>
      <c r="W24" s="191">
        <f>SUM(AIRTEL!AA58:AL58)</f>
        <v>0</v>
      </c>
      <c r="X24" s="161">
        <f>SUM(MTN!AA58:AL58)</f>
        <v>0</v>
      </c>
      <c r="Y24" s="162">
        <f t="shared" si="6"/>
        <v>0</v>
      </c>
      <c r="Z24" s="191">
        <f>SUM(AIRTEL!O58:Z58)</f>
        <v>0</v>
      </c>
      <c r="AA24" s="161">
        <f>SUM(MTN!O58:Z58)</f>
        <v>0</v>
      </c>
      <c r="AB24" s="162">
        <f t="shared" ref="AB24:AB31" si="27">SUM(Z24:AA24)</f>
        <v>0</v>
      </c>
    </row>
    <row r="25" spans="1:28" x14ac:dyDescent="0.25">
      <c r="A25" t="s">
        <v>142</v>
      </c>
      <c r="B25" s="175">
        <f>AIRTEL!AK59</f>
        <v>95858.687999999995</v>
      </c>
      <c r="C25" s="176">
        <f>MTN!AK59</f>
        <v>647252.94576114404</v>
      </c>
      <c r="D25" s="176">
        <f t="shared" ref="D25:D31" si="28">SUM(B25:C25)</f>
        <v>743111.63376114401</v>
      </c>
      <c r="E25" s="147">
        <f t="shared" si="5"/>
        <v>0.12899634946478519</v>
      </c>
      <c r="F25" s="148">
        <f t="shared" si="5"/>
        <v>0.87100365053521489</v>
      </c>
      <c r="G25" s="175">
        <f>AIRTEL!AH59</f>
        <v>111328.95299999999</v>
      </c>
      <c r="H25" s="176">
        <f>MTN!AH59</f>
        <v>758480.32800672809</v>
      </c>
      <c r="I25" s="151">
        <f t="shared" ref="I25:I31" si="29">SUM(G25:H25)</f>
        <v>869809.28100672807</v>
      </c>
      <c r="J25" s="189">
        <f t="shared" si="0"/>
        <v>0.12799237192680502</v>
      </c>
      <c r="K25" s="190">
        <f t="shared" si="0"/>
        <v>0.87200762807319498</v>
      </c>
      <c r="L25" s="175">
        <f>AIRTEL!Y59</f>
        <v>34679.436748799752</v>
      </c>
      <c r="M25" s="176">
        <f>MTN!Y59</f>
        <v>262341.21600000001</v>
      </c>
      <c r="N25" s="151">
        <f t="shared" ref="N25:N31" si="30">SUM(L25:M25)</f>
        <v>297020.65274879977</v>
      </c>
      <c r="O25" s="189">
        <f t="shared" ref="O25:O31" si="31">IF(ISERROR(L25/$N25),0,L25/$N25)</f>
        <v>0.11675766121936747</v>
      </c>
      <c r="P25" s="190">
        <f t="shared" ref="P25:P31" si="32">IF(ISERROR(M25/$N25),0,M25/$N25)</f>
        <v>0.88324233878063252</v>
      </c>
      <c r="Q25" s="179">
        <f t="shared" ref="Q25:Q31" si="33">B25-L25</f>
        <v>61179.251251200243</v>
      </c>
      <c r="R25" s="180">
        <f t="shared" ref="R25:R31" si="34">C25-M25</f>
        <v>384911.72976114403</v>
      </c>
      <c r="S25" s="156">
        <f t="shared" si="4"/>
        <v>446090.98101234424</v>
      </c>
      <c r="T25" s="181">
        <f t="shared" si="26"/>
        <v>1.764136242879367</v>
      </c>
      <c r="U25" s="182">
        <f t="shared" ref="U25:U31" si="35">IF(ISERROR(C25/M25-1),0,C25/M25-1)</f>
        <v>1.4672179066256366</v>
      </c>
      <c r="V25" s="159">
        <f t="shared" ref="V25:V31" si="36">IF(ISERROR(D25/N25-1),0,D25/N25-1)</f>
        <v>1.5018853971397679</v>
      </c>
      <c r="W25" s="191">
        <f>SUM(AIRTEL!AA59:AL59)</f>
        <v>883412.92192849948</v>
      </c>
      <c r="X25" s="161">
        <f>SUM(MTN!AA59:AL59)</f>
        <v>7009781.6313204365</v>
      </c>
      <c r="Y25" s="162">
        <f t="shared" si="6"/>
        <v>7893194.5532489363</v>
      </c>
      <c r="Z25" s="191">
        <f>SUM(AIRTEL!O59:Z59)</f>
        <v>153750.73184661381</v>
      </c>
      <c r="AA25" s="161">
        <f>SUM(MTN!O59:Z59)</f>
        <v>1104673.406</v>
      </c>
      <c r="AB25" s="162">
        <f t="shared" si="27"/>
        <v>1258424.1378466138</v>
      </c>
    </row>
    <row r="26" spans="1:28" x14ac:dyDescent="0.25">
      <c r="A26" t="s">
        <v>143</v>
      </c>
      <c r="B26" s="175">
        <f>AIRTEL!AK60</f>
        <v>5043.2</v>
      </c>
      <c r="C26" s="176">
        <f>MTN!AK60</f>
        <v>128250.18870479401</v>
      </c>
      <c r="D26" s="176">
        <f t="shared" si="28"/>
        <v>133293.38870479402</v>
      </c>
      <c r="E26" s="147">
        <f t="shared" si="5"/>
        <v>3.7835334887983206E-2</v>
      </c>
      <c r="F26" s="148">
        <f t="shared" si="5"/>
        <v>0.9621646651120167</v>
      </c>
      <c r="G26" s="175">
        <f>AIRTEL!AH60</f>
        <v>0</v>
      </c>
      <c r="H26" s="176">
        <f>MTN!AH60</f>
        <v>151274.36080740101</v>
      </c>
      <c r="I26" s="151">
        <f t="shared" si="29"/>
        <v>151274.36080740101</v>
      </c>
      <c r="J26" s="189">
        <f t="shared" si="0"/>
        <v>0</v>
      </c>
      <c r="K26" s="190">
        <f t="shared" si="0"/>
        <v>1</v>
      </c>
      <c r="L26" s="175">
        <f>AIRTEL!Y60</f>
        <v>593.41191209999806</v>
      </c>
      <c r="M26" s="176">
        <f>MTN!Y60</f>
        <v>35660.555</v>
      </c>
      <c r="N26" s="151">
        <f t="shared" si="30"/>
        <v>36253.966912099997</v>
      </c>
      <c r="O26" s="189">
        <f t="shared" si="31"/>
        <v>1.6368192577070593E-2</v>
      </c>
      <c r="P26" s="190">
        <f t="shared" si="32"/>
        <v>0.98363180742292944</v>
      </c>
      <c r="Q26" s="179">
        <f t="shared" si="33"/>
        <v>4449.7880879000022</v>
      </c>
      <c r="R26" s="180">
        <f t="shared" si="34"/>
        <v>92589.633704794018</v>
      </c>
      <c r="S26" s="156">
        <f t="shared" si="4"/>
        <v>97039.421792694018</v>
      </c>
      <c r="T26" s="181">
        <f t="shared" si="26"/>
        <v>7.4986497526698646</v>
      </c>
      <c r="U26" s="182">
        <f t="shared" si="35"/>
        <v>2.5964159476708653</v>
      </c>
      <c r="V26" s="159">
        <f t="shared" si="36"/>
        <v>2.676656654648915</v>
      </c>
      <c r="W26" s="191">
        <f>SUM(AIRTEL!AA60:AL60)</f>
        <v>13299.472634899994</v>
      </c>
      <c r="X26" s="161">
        <f>SUM(MTN!AA60:AL60)</f>
        <v>1335978.2467468462</v>
      </c>
      <c r="Y26" s="162">
        <f t="shared" si="6"/>
        <v>1349277.7193817461</v>
      </c>
      <c r="Z26" s="191">
        <f>SUM(AIRTEL!O60:Z60)</f>
        <v>2705.4719397373228</v>
      </c>
      <c r="AA26" s="161">
        <f>SUM(MTN!O60:Z60)</f>
        <v>156476.33900000001</v>
      </c>
      <c r="AB26" s="162">
        <f t="shared" si="27"/>
        <v>159181.81093973733</v>
      </c>
    </row>
    <row r="27" spans="1:28" x14ac:dyDescent="0.25">
      <c r="A27" t="s">
        <v>144</v>
      </c>
      <c r="B27" s="175">
        <f>AIRTEL!AK61</f>
        <v>0</v>
      </c>
      <c r="C27" s="176">
        <f>MTN!AK61</f>
        <v>0</v>
      </c>
      <c r="D27" s="176">
        <f t="shared" si="28"/>
        <v>0</v>
      </c>
      <c r="E27" s="147">
        <f t="shared" si="5"/>
        <v>0</v>
      </c>
      <c r="F27" s="148">
        <f t="shared" si="5"/>
        <v>0</v>
      </c>
      <c r="G27" s="175">
        <f>AIRTEL!AH61</f>
        <v>0</v>
      </c>
      <c r="H27" s="176">
        <f>MTN!AH61</f>
        <v>0</v>
      </c>
      <c r="I27" s="151">
        <f t="shared" si="29"/>
        <v>0</v>
      </c>
      <c r="J27" s="189">
        <f t="shared" si="0"/>
        <v>0</v>
      </c>
      <c r="K27" s="190">
        <f t="shared" si="0"/>
        <v>0</v>
      </c>
      <c r="L27" s="175">
        <f>AIRTEL!Y61</f>
        <v>0</v>
      </c>
      <c r="M27" s="176">
        <f>MTN!Y61</f>
        <v>0</v>
      </c>
      <c r="N27" s="151">
        <f t="shared" si="30"/>
        <v>0</v>
      </c>
      <c r="O27" s="189">
        <f t="shared" si="31"/>
        <v>0</v>
      </c>
      <c r="P27" s="190">
        <f t="shared" si="32"/>
        <v>0</v>
      </c>
      <c r="Q27" s="179">
        <f t="shared" si="33"/>
        <v>0</v>
      </c>
      <c r="R27" s="180">
        <f t="shared" si="34"/>
        <v>0</v>
      </c>
      <c r="S27" s="156">
        <f t="shared" si="4"/>
        <v>0</v>
      </c>
      <c r="T27" s="181">
        <f t="shared" si="26"/>
        <v>0</v>
      </c>
      <c r="U27" s="182">
        <f t="shared" si="35"/>
        <v>0</v>
      </c>
      <c r="V27" s="159">
        <f t="shared" si="36"/>
        <v>0</v>
      </c>
      <c r="W27" s="191">
        <f>SUM(AIRTEL!AA61:AL61)</f>
        <v>0</v>
      </c>
      <c r="X27" s="161">
        <f>SUM(MTN!AA61:AL61)</f>
        <v>0</v>
      </c>
      <c r="Y27" s="162">
        <f t="shared" si="6"/>
        <v>0</v>
      </c>
      <c r="Z27" s="191">
        <f>SUM(AIRTEL!O61:Z61)</f>
        <v>0</v>
      </c>
      <c r="AA27" s="161">
        <f>SUM(MTN!O61:Z61)</f>
        <v>0</v>
      </c>
      <c r="AB27" s="162">
        <f t="shared" si="27"/>
        <v>0</v>
      </c>
    </row>
    <row r="28" spans="1:28" x14ac:dyDescent="0.25">
      <c r="A28" t="s">
        <v>8</v>
      </c>
      <c r="B28" s="175">
        <f>AIRTEL!AK62</f>
        <v>33867.730210000002</v>
      </c>
      <c r="C28" s="176">
        <f>MTN!AK62</f>
        <v>16891.504121110007</v>
      </c>
      <c r="D28" s="176">
        <f t="shared" si="28"/>
        <v>50759.234331110012</v>
      </c>
      <c r="E28" s="147">
        <f t="shared" si="5"/>
        <v>0.66722303155866725</v>
      </c>
      <c r="F28" s="148">
        <f t="shared" si="5"/>
        <v>0.3327769684413327</v>
      </c>
      <c r="G28" s="175">
        <f>AIRTEL!AH63</f>
        <v>49835.077840000005</v>
      </c>
      <c r="H28" s="176">
        <f>MTN!AH63</f>
        <v>0</v>
      </c>
      <c r="I28" s="151">
        <f t="shared" si="29"/>
        <v>49835.077840000005</v>
      </c>
      <c r="J28" s="189">
        <f t="shared" si="0"/>
        <v>1</v>
      </c>
      <c r="K28" s="190">
        <f t="shared" si="0"/>
        <v>0</v>
      </c>
      <c r="L28" s="175">
        <f>AIRTEL!Y62</f>
        <v>4570.0272118957118</v>
      </c>
      <c r="M28" s="176">
        <f>MTN!Y62</f>
        <v>5959.7560000000003</v>
      </c>
      <c r="N28" s="151">
        <f t="shared" si="30"/>
        <v>10529.783211895712</v>
      </c>
      <c r="O28" s="189">
        <f t="shared" si="31"/>
        <v>0.43400962013471067</v>
      </c>
      <c r="P28" s="190">
        <f t="shared" si="32"/>
        <v>0.56599037986528933</v>
      </c>
      <c r="Q28" s="179">
        <f t="shared" si="33"/>
        <v>29297.702998104291</v>
      </c>
      <c r="R28" s="180">
        <f t="shared" si="34"/>
        <v>10931.748121110006</v>
      </c>
      <c r="S28" s="156">
        <f t="shared" si="4"/>
        <v>40229.451119214296</v>
      </c>
      <c r="T28" s="181">
        <f t="shared" si="26"/>
        <v>6.4108377564673598</v>
      </c>
      <c r="U28" s="182">
        <f t="shared" si="35"/>
        <v>1.8342610202682805</v>
      </c>
      <c r="V28" s="159">
        <f t="shared" si="36"/>
        <v>3.8205393510633971</v>
      </c>
      <c r="W28" s="191">
        <f>SUM(AIRTEL!AA62:AL62)</f>
        <v>170260.65651218672</v>
      </c>
      <c r="X28" s="161">
        <f>SUM(MTN!AA62:AL62)</f>
        <v>178147.59320353228</v>
      </c>
      <c r="Y28" s="162">
        <f t="shared" si="6"/>
        <v>348408.24971571902</v>
      </c>
      <c r="Z28" s="191">
        <f>SUM(AIRTEL!O62:Z62)</f>
        <v>20368.966211895713</v>
      </c>
      <c r="AA28" s="161">
        <f>SUM(MTN!O62:Z62)</f>
        <v>27633.179000000004</v>
      </c>
      <c r="AB28" s="162">
        <f t="shared" si="27"/>
        <v>48002.145211895717</v>
      </c>
    </row>
    <row r="29" spans="1:28" x14ac:dyDescent="0.25">
      <c r="A29" t="s">
        <v>9</v>
      </c>
      <c r="B29" s="175">
        <f>AIRTEL!AK63</f>
        <v>55956.002</v>
      </c>
      <c r="C29" s="176">
        <f>MTN!AK63</f>
        <v>0</v>
      </c>
      <c r="D29" s="176">
        <f t="shared" si="28"/>
        <v>55956.002</v>
      </c>
      <c r="E29" s="147">
        <f t="shared" si="5"/>
        <v>1</v>
      </c>
      <c r="F29" s="148">
        <f t="shared" si="5"/>
        <v>0</v>
      </c>
      <c r="G29" s="175">
        <f>AIRTEL!AH64</f>
        <v>0</v>
      </c>
      <c r="H29" s="176">
        <f>MTN!AH64</f>
        <v>0</v>
      </c>
      <c r="I29" s="151">
        <f t="shared" si="29"/>
        <v>0</v>
      </c>
      <c r="J29" s="189">
        <f t="shared" si="0"/>
        <v>0</v>
      </c>
      <c r="K29" s="190">
        <f t="shared" si="0"/>
        <v>0</v>
      </c>
      <c r="L29" s="175">
        <f>AIRTEL!Y63</f>
        <v>20955.535</v>
      </c>
      <c r="M29" s="176">
        <f>MTN!Y63</f>
        <v>0</v>
      </c>
      <c r="N29" s="151">
        <f t="shared" si="30"/>
        <v>20955.535</v>
      </c>
      <c r="O29" s="189">
        <f t="shared" si="31"/>
        <v>1</v>
      </c>
      <c r="P29" s="190">
        <f t="shared" si="32"/>
        <v>0</v>
      </c>
      <c r="Q29" s="179">
        <f t="shared" si="33"/>
        <v>35000.467000000004</v>
      </c>
      <c r="R29" s="180">
        <f t="shared" si="34"/>
        <v>0</v>
      </c>
      <c r="S29" s="156">
        <f t="shared" si="4"/>
        <v>35000.467000000004</v>
      </c>
      <c r="T29" s="181">
        <f t="shared" si="26"/>
        <v>1.6702254082274681</v>
      </c>
      <c r="U29" s="182">
        <f t="shared" si="35"/>
        <v>0</v>
      </c>
      <c r="V29" s="159">
        <f t="shared" si="36"/>
        <v>1.6702254082274681</v>
      </c>
      <c r="W29" s="191">
        <f>SUM(AIRTEL!AA63:AL63)</f>
        <v>441656.16445600084</v>
      </c>
      <c r="X29" s="161">
        <f>SUM(MTN!AA63:AL63)</f>
        <v>0</v>
      </c>
      <c r="Y29" s="162">
        <f t="shared" si="6"/>
        <v>441656.16445600084</v>
      </c>
      <c r="Z29" s="191">
        <f>SUM(AIRTEL!O63:Z63)</f>
        <v>82615.402008800418</v>
      </c>
      <c r="AA29" s="161">
        <f>SUM(MTN!O63:Z63)</f>
        <v>0</v>
      </c>
      <c r="AB29" s="162">
        <f t="shared" si="27"/>
        <v>82615.402008800418</v>
      </c>
    </row>
    <row r="30" spans="1:28" x14ac:dyDescent="0.25">
      <c r="A30" t="s">
        <v>10</v>
      </c>
      <c r="B30" s="175">
        <f>AIRTEL!AK64</f>
        <v>0</v>
      </c>
      <c r="C30" s="176">
        <f>MTN!AK64</f>
        <v>0</v>
      </c>
      <c r="D30" s="176">
        <f t="shared" si="28"/>
        <v>0</v>
      </c>
      <c r="E30" s="147">
        <f t="shared" si="5"/>
        <v>0</v>
      </c>
      <c r="F30" s="148">
        <f t="shared" si="5"/>
        <v>0</v>
      </c>
      <c r="G30" s="175">
        <f>AIRTEL!AH65</f>
        <v>0</v>
      </c>
      <c r="H30" s="176">
        <f>MTN!AH65</f>
        <v>0</v>
      </c>
      <c r="I30" s="151">
        <f t="shared" si="29"/>
        <v>0</v>
      </c>
      <c r="J30" s="189">
        <f t="shared" si="0"/>
        <v>0</v>
      </c>
      <c r="K30" s="190">
        <f t="shared" si="0"/>
        <v>0</v>
      </c>
      <c r="L30" s="175">
        <f>AIRTEL!Y64</f>
        <v>0</v>
      </c>
      <c r="M30" s="176">
        <f>MTN!Y64</f>
        <v>0</v>
      </c>
      <c r="N30" s="151">
        <f t="shared" si="30"/>
        <v>0</v>
      </c>
      <c r="O30" s="189">
        <f t="shared" si="31"/>
        <v>0</v>
      </c>
      <c r="P30" s="190">
        <f t="shared" si="32"/>
        <v>0</v>
      </c>
      <c r="Q30" s="179">
        <f t="shared" si="33"/>
        <v>0</v>
      </c>
      <c r="R30" s="180">
        <f t="shared" si="34"/>
        <v>0</v>
      </c>
      <c r="S30" s="156">
        <f t="shared" si="4"/>
        <v>0</v>
      </c>
      <c r="T30" s="181">
        <f t="shared" si="26"/>
        <v>0</v>
      </c>
      <c r="U30" s="182">
        <f t="shared" si="35"/>
        <v>0</v>
      </c>
      <c r="V30" s="159">
        <f t="shared" si="36"/>
        <v>0</v>
      </c>
      <c r="W30" s="191">
        <f>SUM(AIRTEL!AA64:AL64)</f>
        <v>0</v>
      </c>
      <c r="X30" s="161">
        <f>SUM(MTN!AA64:AL64)</f>
        <v>0</v>
      </c>
      <c r="Y30" s="162">
        <f t="shared" si="6"/>
        <v>0</v>
      </c>
      <c r="Z30" s="191">
        <f>SUM(AIRTEL!O64:Z64)</f>
        <v>0</v>
      </c>
      <c r="AA30" s="161">
        <f>SUM(MTN!O64:Z64)</f>
        <v>0</v>
      </c>
      <c r="AB30" s="162">
        <f t="shared" si="27"/>
        <v>0</v>
      </c>
    </row>
    <row r="31" spans="1:28" s="13" customFormat="1" x14ac:dyDescent="0.25">
      <c r="A31" s="13" t="s">
        <v>145</v>
      </c>
      <c r="B31" s="183">
        <f>AIRTEL!AK65</f>
        <v>0</v>
      </c>
      <c r="C31" s="193">
        <f>MTN!AK65</f>
        <v>0</v>
      </c>
      <c r="D31" s="193">
        <f t="shared" si="28"/>
        <v>0</v>
      </c>
      <c r="E31" s="194">
        <f t="shared" si="5"/>
        <v>0</v>
      </c>
      <c r="F31" s="195">
        <f t="shared" si="5"/>
        <v>0</v>
      </c>
      <c r="G31" s="183">
        <f>AIRTEL!AH66</f>
        <v>0</v>
      </c>
      <c r="H31" s="193">
        <f>MTN!AH66</f>
        <v>0</v>
      </c>
      <c r="I31" s="196">
        <f t="shared" si="29"/>
        <v>0</v>
      </c>
      <c r="J31" s="197">
        <f t="shared" si="0"/>
        <v>0</v>
      </c>
      <c r="K31" s="198">
        <f t="shared" si="0"/>
        <v>0</v>
      </c>
      <c r="L31" s="183">
        <f>AIRTEL!Y65</f>
        <v>908.74684059999981</v>
      </c>
      <c r="M31" s="193">
        <f>MTN!Y65</f>
        <v>0</v>
      </c>
      <c r="N31" s="196">
        <f t="shared" si="30"/>
        <v>908.74684059999981</v>
      </c>
      <c r="O31" s="197">
        <f t="shared" si="31"/>
        <v>1</v>
      </c>
      <c r="P31" s="198">
        <f t="shared" si="32"/>
        <v>0</v>
      </c>
      <c r="Q31" s="205">
        <f t="shared" si="33"/>
        <v>-908.74684059999981</v>
      </c>
      <c r="R31" s="206">
        <f t="shared" si="34"/>
        <v>0</v>
      </c>
      <c r="S31" s="199">
        <f t="shared" si="4"/>
        <v>-908.74684059999981</v>
      </c>
      <c r="T31" s="214">
        <f t="shared" si="26"/>
        <v>-1</v>
      </c>
      <c r="U31" s="209">
        <f t="shared" si="35"/>
        <v>0</v>
      </c>
      <c r="V31" s="211">
        <f t="shared" si="36"/>
        <v>-1</v>
      </c>
      <c r="W31" s="210">
        <f>SUM(AIRTEL!AA65:AL65)</f>
        <v>1619.633783</v>
      </c>
      <c r="X31" s="201">
        <f>SUM(MTN!AA65:AL65)</f>
        <v>0</v>
      </c>
      <c r="Y31" s="202">
        <f t="shared" si="6"/>
        <v>1619.633783</v>
      </c>
      <c r="Z31" s="200">
        <f>SUM(AIRTEL!O65:Z65)</f>
        <v>4369.2178126188383</v>
      </c>
      <c r="AA31" s="201">
        <f>SUM(MTN!O65:Z65)</f>
        <v>0</v>
      </c>
      <c r="AB31" s="202">
        <f t="shared" si="27"/>
        <v>4369.2178126188383</v>
      </c>
    </row>
    <row r="33" spans="5:9" x14ac:dyDescent="0.25">
      <c r="E33" s="208"/>
      <c r="I33" s="93"/>
    </row>
  </sheetData>
  <mergeCells count="8">
    <mergeCell ref="Z1:AB1"/>
    <mergeCell ref="W1:Y1"/>
    <mergeCell ref="A1:A2"/>
    <mergeCell ref="B1:F1"/>
    <mergeCell ref="G1:K1"/>
    <mergeCell ref="Q1:S1"/>
    <mergeCell ref="T1:V1"/>
    <mergeCell ref="L1:P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84"/>
  <sheetViews>
    <sheetView showGridLines="0" topLeftCell="A102" workbookViewId="0">
      <selection activeCell="I21" sqref="I21"/>
    </sheetView>
  </sheetViews>
  <sheetFormatPr baseColWidth="10" defaultRowHeight="15" x14ac:dyDescent="0.25"/>
  <sheetData>
    <row r="3" spans="2:2" x14ac:dyDescent="0.25">
      <c r="B3" s="44" t="s">
        <v>126</v>
      </c>
    </row>
    <row r="22" spans="2:2" x14ac:dyDescent="0.25">
      <c r="B22" s="44" t="s">
        <v>146</v>
      </c>
    </row>
    <row r="41" spans="2:2" x14ac:dyDescent="0.25">
      <c r="B41" s="44" t="s">
        <v>123</v>
      </c>
    </row>
    <row r="42" spans="2:2" x14ac:dyDescent="0.25">
      <c r="B42" s="44"/>
    </row>
    <row r="43" spans="2:2" x14ac:dyDescent="0.25">
      <c r="B43" s="44"/>
    </row>
    <row r="44" spans="2:2" x14ac:dyDescent="0.25">
      <c r="B44" s="44"/>
    </row>
    <row r="45" spans="2:2" x14ac:dyDescent="0.25">
      <c r="B45" s="44"/>
    </row>
    <row r="46" spans="2:2" x14ac:dyDescent="0.25">
      <c r="B46" s="44"/>
    </row>
    <row r="47" spans="2:2" x14ac:dyDescent="0.25">
      <c r="B47" s="44"/>
    </row>
    <row r="48" spans="2:2" x14ac:dyDescent="0.25">
      <c r="B48" s="44"/>
    </row>
    <row r="49" spans="2:2" x14ac:dyDescent="0.25">
      <c r="B49" s="44"/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/>
    </row>
    <row r="54" spans="2:2" x14ac:dyDescent="0.25">
      <c r="B54" s="44"/>
    </row>
    <row r="55" spans="2:2" x14ac:dyDescent="0.25">
      <c r="B55" s="44"/>
    </row>
    <row r="56" spans="2:2" x14ac:dyDescent="0.25">
      <c r="B56" s="44"/>
    </row>
    <row r="60" spans="2:2" x14ac:dyDescent="0.25">
      <c r="B60" s="44" t="s">
        <v>125</v>
      </c>
    </row>
    <row r="84" spans="2:2" x14ac:dyDescent="0.25">
      <c r="B84" s="44" t="s">
        <v>127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3" sqref="B3"/>
    </sheetView>
  </sheetViews>
  <sheetFormatPr baseColWidth="10" defaultRowHeight="15" x14ac:dyDescent="0.25"/>
  <cols>
    <col min="1" max="1" width="15.140625" customWidth="1"/>
    <col min="2" max="2" width="12.28515625" customWidth="1"/>
  </cols>
  <sheetData>
    <row r="1" spans="1:2" x14ac:dyDescent="0.25">
      <c r="B1" t="s">
        <v>148</v>
      </c>
    </row>
    <row r="2" spans="1:2" x14ac:dyDescent="0.25">
      <c r="A2" t="s">
        <v>149</v>
      </c>
      <c r="B2">
        <v>5114.7699544827092</v>
      </c>
    </row>
    <row r="3" spans="1:2" x14ac:dyDescent="0.25">
      <c r="A3" t="s">
        <v>150</v>
      </c>
      <c r="B3">
        <v>6308.141333333333</v>
      </c>
    </row>
    <row r="4" spans="1:2" x14ac:dyDescent="0.25">
      <c r="B4" s="94">
        <f>B3/B2</f>
        <v>1.2333186808929157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DB92F4E-CDA5-4744-B808-9B8095D9481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Vue Globale du Marché</vt:lpstr>
      <vt:lpstr>Marché par opérateur</vt:lpstr>
      <vt:lpstr>MTN</vt:lpstr>
      <vt:lpstr>AIRTEL</vt:lpstr>
      <vt:lpstr>Données n-1</vt:lpstr>
      <vt:lpstr>RECAP n-1 2019 &amp; n-1 2018</vt:lpstr>
      <vt:lpstr>Graph2</vt:lpstr>
      <vt:lpstr>Feuil1</vt:lpstr>
    </vt:vector>
  </TitlesOfParts>
  <Company>ARPCE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MADZELA</dc:creator>
  <cp:lastModifiedBy>EXPERTEL-COM</cp:lastModifiedBy>
  <dcterms:created xsi:type="dcterms:W3CDTF">2018-11-19T08:43:24Z</dcterms:created>
  <dcterms:modified xsi:type="dcterms:W3CDTF">2020-01-09T13:40:15Z</dcterms:modified>
</cp:coreProperties>
</file>